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NGOC\PHÒNG KIỂM TRA VÀ 03 CÔNG KHAI\PHÒNG KIỂM TRA - CÔNG KHAI 2020-2021\"/>
    </mc:Choice>
  </mc:AlternateContent>
  <bookViews>
    <workbookView xWindow="-120" yWindow="-120" windowWidth="20730" windowHeight="11760" activeTab="1"/>
  </bookViews>
  <sheets>
    <sheet name="BM9" sheetId="1" r:id="rId1"/>
    <sheet name="BM10" sheetId="2" r:id="rId2"/>
    <sheet name="BM11" sheetId="3" r:id="rId3"/>
    <sheet name="BM12(L)" sheetId="4" state="hidden" r:id="rId4"/>
    <sheet name="BM12" sheetId="5" r:id="rId5"/>
    <sheet name="PhamChat&amp;NangLucHS" sheetId="6" state="hidden" r:id="rId6"/>
    <sheet name="Sheet3" sheetId="7" state="hidden" r:id="rId7"/>
  </sheets>
  <definedNames>
    <definedName name="_xlnm._FilterDatabase" localSheetId="6" hidden="1">Sheet3!$A$1:$B$69</definedName>
    <definedName name="chuong_pl_10" localSheetId="1">'BM10'!$A$1</definedName>
    <definedName name="chuong_pl_10_name" localSheetId="1">'BM10'!$A$4</definedName>
    <definedName name="chuong_pl_10_name_name" localSheetId="1">'BM10'!$A$5</definedName>
    <definedName name="chuong_pl_11" localSheetId="2">'BM11'!$A$1</definedName>
    <definedName name="chuong_pl_11_name" localSheetId="2">'BM11'!$A$4</definedName>
    <definedName name="chuong_pl_11_name_name" localSheetId="2">'BM11'!$A$5</definedName>
    <definedName name="chuong_pl_12" localSheetId="4">'BM12'!$A$1</definedName>
    <definedName name="chuong_pl_12" localSheetId="3">'BM12(L)'!$A$1</definedName>
    <definedName name="chuong_pl_12_name" localSheetId="4">'BM12'!$A$4</definedName>
    <definedName name="chuong_pl_12_name" localSheetId="3">'BM12(L)'!$A$4</definedName>
    <definedName name="chuong_pl_12_name_name" localSheetId="4">'BM12'!$A$5</definedName>
    <definedName name="chuong_pl_12_name_name" localSheetId="3">'BM12(L)'!$A$5</definedName>
    <definedName name="chuong_pl_9" localSheetId="0">'BM9'!$A$1</definedName>
    <definedName name="chuong_pl_9_name" localSheetId="0">'BM9'!$A$4</definedName>
    <definedName name="chuong_pl_9_name_name" localSheetId="0">'BM9'!$A$5</definedName>
    <definedName name="_xlnm.Print_Area" localSheetId="2">'BM11'!$A$1:$G$91</definedName>
    <definedName name="_xlnm.Print_Titles" localSheetId="4">'BM12'!$6:$7</definedName>
    <definedName name="_xlnm.Print_Titles" localSheetId="3">'BM12(L)'!$6:$7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3" i="3" l="1"/>
  <c r="C9" i="2" l="1"/>
  <c r="G58" i="2" l="1"/>
  <c r="C17" i="2"/>
  <c r="C11" i="2"/>
  <c r="P8" i="5"/>
  <c r="L8" i="5"/>
  <c r="N23" i="5"/>
  <c r="N22" i="5"/>
  <c r="N21" i="5"/>
  <c r="N19" i="5"/>
  <c r="N15" i="5"/>
  <c r="N9" i="5" l="1"/>
  <c r="N8" i="5" s="1"/>
  <c r="E45" i="2"/>
  <c r="F45" i="2"/>
  <c r="G45" i="2"/>
  <c r="D45" i="2"/>
  <c r="C47" i="2"/>
  <c r="C46" i="2"/>
  <c r="G33" i="2"/>
  <c r="F33" i="2"/>
  <c r="E33" i="2"/>
  <c r="D33" i="2"/>
  <c r="G31" i="2"/>
  <c r="F31" i="2"/>
  <c r="E31" i="2"/>
  <c r="D31" i="2"/>
  <c r="G29" i="2"/>
  <c r="C8" i="2"/>
  <c r="G44" i="2" s="1"/>
  <c r="E83" i="3"/>
  <c r="E63" i="2"/>
  <c r="C45" i="2" l="1"/>
  <c r="C30" i="5"/>
  <c r="L51" i="5"/>
  <c r="E90" i="3"/>
  <c r="E69" i="2"/>
  <c r="D30" i="2" l="1"/>
  <c r="E38" i="2"/>
  <c r="D38" i="2"/>
  <c r="G38" i="2"/>
  <c r="F38" i="2"/>
  <c r="G36" i="2"/>
  <c r="F36" i="2"/>
  <c r="E36" i="2"/>
  <c r="D36" i="2"/>
  <c r="G34" i="2"/>
  <c r="F34" i="2"/>
  <c r="E34" i="2"/>
  <c r="D34" i="2"/>
  <c r="G32" i="2"/>
  <c r="G30" i="2"/>
  <c r="F30" i="2"/>
  <c r="F32" i="2"/>
  <c r="E32" i="2"/>
  <c r="D32" i="2"/>
  <c r="E30" i="2"/>
  <c r="C43" i="2" l="1"/>
  <c r="C41" i="2"/>
  <c r="C37" i="2"/>
  <c r="C38" i="2" s="1"/>
  <c r="C35" i="2"/>
  <c r="C36" i="2" s="1"/>
  <c r="C33" i="2"/>
  <c r="C34" i="2" s="1"/>
  <c r="C31" i="2"/>
  <c r="C32" i="2" s="1"/>
  <c r="C29" i="2"/>
  <c r="C30" i="2" s="1"/>
  <c r="C26" i="2"/>
  <c r="C24" i="2"/>
  <c r="C22" i="2"/>
  <c r="C20" i="2"/>
  <c r="C18" i="2"/>
  <c r="C15" i="2"/>
  <c r="C13" i="2"/>
  <c r="A60" i="7" l="1"/>
  <c r="A64" i="7"/>
  <c r="A54" i="7"/>
  <c r="A44" i="7"/>
  <c r="A40" i="7"/>
  <c r="A36" i="7"/>
  <c r="A29" i="7"/>
  <c r="A24" i="7"/>
  <c r="A23" i="7"/>
  <c r="A25" i="7"/>
  <c r="B72" i="7" s="1"/>
  <c r="A17" i="7"/>
  <c r="A11" i="7"/>
  <c r="A3" i="7"/>
  <c r="A4" i="7"/>
  <c r="B71" i="7" s="1"/>
  <c r="A2" i="7"/>
  <c r="L45" i="5"/>
  <c r="L44" i="5"/>
  <c r="P30" i="5"/>
  <c r="O30" i="5"/>
  <c r="N30" i="5"/>
  <c r="M30" i="5"/>
  <c r="L30" i="5"/>
  <c r="K30" i="5"/>
  <c r="J30" i="5"/>
  <c r="I30" i="5"/>
  <c r="H30" i="5"/>
  <c r="G30" i="5"/>
  <c r="F30" i="5"/>
  <c r="E30" i="5"/>
  <c r="D30" i="5"/>
  <c r="P27" i="5"/>
  <c r="O27" i="5"/>
  <c r="N27" i="5"/>
  <c r="M27" i="5"/>
  <c r="L27" i="5"/>
  <c r="K27" i="5"/>
  <c r="J27" i="5"/>
  <c r="I27" i="5"/>
  <c r="H27" i="5"/>
  <c r="G27" i="5"/>
  <c r="F27" i="5"/>
  <c r="E27" i="5"/>
  <c r="D27" i="5"/>
  <c r="C27" i="5"/>
  <c r="J23" i="5"/>
  <c r="K20" i="5"/>
  <c r="J20" i="5"/>
  <c r="K19" i="5"/>
  <c r="K15" i="5"/>
  <c r="K13" i="5"/>
  <c r="J13" i="5"/>
  <c r="K12" i="5"/>
  <c r="K11" i="5"/>
  <c r="J11" i="5"/>
  <c r="P9" i="5"/>
  <c r="O9" i="5"/>
  <c r="O8" i="5" s="1"/>
  <c r="L9" i="5"/>
  <c r="I9" i="5"/>
  <c r="I8" i="5" s="1"/>
  <c r="H9" i="5"/>
  <c r="G9" i="5"/>
  <c r="F9" i="5"/>
  <c r="E9" i="5"/>
  <c r="E8" i="5" s="1"/>
  <c r="D9" i="5"/>
  <c r="D8" i="5" s="1"/>
  <c r="C9" i="5"/>
  <c r="F44" i="2"/>
  <c r="E44" i="2"/>
  <c r="D44" i="2"/>
  <c r="C44" i="2"/>
  <c r="C27" i="2"/>
  <c r="C25" i="2"/>
  <c r="C23" i="2"/>
  <c r="C21" i="2"/>
  <c r="C19" i="2"/>
  <c r="G16" i="2"/>
  <c r="F16" i="2"/>
  <c r="E16" i="2"/>
  <c r="D16" i="2"/>
  <c r="C16" i="2"/>
  <c r="G14" i="2"/>
  <c r="F14" i="2"/>
  <c r="E14" i="2"/>
  <c r="D14" i="2"/>
  <c r="C14" i="2"/>
  <c r="G12" i="2"/>
  <c r="F12" i="2"/>
  <c r="E12" i="2"/>
  <c r="D12" i="2"/>
  <c r="C12" i="2"/>
  <c r="G10" i="2"/>
  <c r="F10" i="2"/>
  <c r="E10" i="2"/>
  <c r="D10" i="2"/>
  <c r="C10" i="2"/>
  <c r="F8" i="5" l="1"/>
  <c r="H8" i="5"/>
  <c r="J9" i="5"/>
  <c r="J8" i="5" s="1"/>
  <c r="K9" i="5"/>
  <c r="K8" i="5" s="1"/>
  <c r="G8" i="5"/>
  <c r="M9" i="5"/>
  <c r="M8" i="5" s="1"/>
  <c r="C8" i="5"/>
  <c r="D42" i="3"/>
  <c r="D40" i="3"/>
  <c r="F30" i="3"/>
  <c r="F31" i="3"/>
  <c r="F32" i="3"/>
  <c r="F29" i="3"/>
  <c r="D19" i="3"/>
  <c r="D21" i="3"/>
  <c r="M12" i="4"/>
  <c r="M13" i="4"/>
  <c r="M14" i="4"/>
  <c r="M15" i="4"/>
  <c r="M16" i="4"/>
  <c r="M17" i="4"/>
  <c r="M18" i="4"/>
  <c r="M19" i="4"/>
  <c r="M20" i="4"/>
  <c r="M21" i="4"/>
  <c r="M22" i="4"/>
  <c r="M23" i="4"/>
  <c r="M24" i="4"/>
  <c r="M25" i="4"/>
  <c r="M26" i="4"/>
  <c r="M11" i="4"/>
  <c r="K12" i="4"/>
  <c r="J13" i="4"/>
  <c r="K13" i="4"/>
  <c r="J14" i="4"/>
  <c r="K14" i="4"/>
  <c r="K15" i="4"/>
  <c r="K16" i="4"/>
  <c r="K17" i="4"/>
  <c r="K9" i="4" s="1"/>
  <c r="J18" i="4"/>
  <c r="K18" i="4"/>
  <c r="K19" i="4"/>
  <c r="J20" i="4"/>
  <c r="K20" i="4"/>
  <c r="K21" i="4"/>
  <c r="K22" i="4"/>
  <c r="J23" i="4"/>
  <c r="K23" i="4"/>
  <c r="J24" i="4"/>
  <c r="K24" i="4"/>
  <c r="J25" i="4"/>
  <c r="J26" i="4"/>
  <c r="K11" i="4"/>
  <c r="J11" i="4"/>
  <c r="C30" i="4"/>
  <c r="D30" i="4"/>
  <c r="E30" i="4"/>
  <c r="F30" i="4"/>
  <c r="G30" i="4"/>
  <c r="H30" i="4"/>
  <c r="I30" i="4"/>
  <c r="J30" i="4"/>
  <c r="K30" i="4"/>
  <c r="L30" i="4"/>
  <c r="M30" i="4"/>
  <c r="N30" i="4"/>
  <c r="O30" i="4"/>
  <c r="P30" i="4"/>
  <c r="D27" i="4"/>
  <c r="E27" i="4"/>
  <c r="F27" i="4"/>
  <c r="G27" i="4"/>
  <c r="H27" i="4"/>
  <c r="I27" i="4"/>
  <c r="J27" i="4"/>
  <c r="K27" i="4"/>
  <c r="L27" i="4"/>
  <c r="M27" i="4"/>
  <c r="N27" i="4"/>
  <c r="O27" i="4"/>
  <c r="P27" i="4"/>
  <c r="C27" i="4"/>
  <c r="D8" i="4"/>
  <c r="D9" i="4"/>
  <c r="E9" i="4"/>
  <c r="F9" i="4"/>
  <c r="G9" i="4"/>
  <c r="H9" i="4"/>
  <c r="I9" i="4"/>
  <c r="L9" i="4"/>
  <c r="N9" i="4"/>
  <c r="O9" i="4"/>
  <c r="P9" i="4"/>
  <c r="C9" i="4"/>
  <c r="E84" i="3"/>
  <c r="L45" i="4"/>
  <c r="L44" i="4"/>
  <c r="D20" i="3" l="1"/>
  <c r="F7" i="3"/>
  <c r="E8" i="4"/>
  <c r="L8" i="4"/>
  <c r="J9" i="4"/>
  <c r="J8" i="4" s="1"/>
  <c r="I8" i="4"/>
  <c r="O8" i="4"/>
  <c r="P8" i="4"/>
  <c r="H8" i="4"/>
  <c r="G8" i="4"/>
  <c r="N8" i="4"/>
  <c r="M9" i="4"/>
  <c r="M8" i="4" s="1"/>
  <c r="K8" i="4"/>
  <c r="F8" i="4"/>
  <c r="C8" i="4"/>
</calcChain>
</file>

<file path=xl/sharedStrings.xml><?xml version="1.0" encoding="utf-8"?>
<sst xmlns="http://schemas.openxmlformats.org/spreadsheetml/2006/main" count="541" uniqueCount="311">
  <si>
    <t>Biểu mẫu 09</t>
  </si>
  <si>
    <t>THÔNG BÁO</t>
  </si>
  <si>
    <t>STT</t>
  </si>
  <si>
    <t>Nội dung</t>
  </si>
  <si>
    <t>Chia theo khối lớp</t>
  </si>
  <si>
    <t>…</t>
  </si>
  <si>
    <t>I</t>
  </si>
  <si>
    <t>Điều kiện tuyển sinh</t>
  </si>
  <si>
    <t>II</t>
  </si>
  <si>
    <t>Chương trình giáo dục mà cơ sở giáo dục thực hiện</t>
  </si>
  <si>
    <t>III</t>
  </si>
  <si>
    <t>Yêu cầu về phối hợp giữa cơ sở giáo dục và gia đình; Yêu cầu về thái độ học tập của học sinh</t>
  </si>
  <si>
    <t>IV</t>
  </si>
  <si>
    <t>Các hoạt động hỗ trợ học tập, sinh hoạt của học sinh ở cơ sở giáo dục</t>
  </si>
  <si>
    <t>V</t>
  </si>
  <si>
    <t>Kết quả năng lực, phẩm chất, học tập và sức khỏe của học sinh dự kiến đạt được</t>
  </si>
  <si>
    <t>VI</t>
  </si>
  <si>
    <t>Khả năng học tập tiếp tục của học sinh</t>
  </si>
  <si>
    <t>Thủ trưởng đơn vị</t>
  </si>
  <si>
    <t>(Ký tên và đóng dấu)</t>
  </si>
  <si>
    <t>Biểu mẫu 10</t>
  </si>
  <si>
    <t>Tổng số</t>
  </si>
  <si>
    <t>Chia ra theo khối lớp</t>
  </si>
  <si>
    <t>Số học sinh chia theo hạnh kiểm</t>
  </si>
  <si>
    <t>Tốt</t>
  </si>
  <si>
    <t>(tỷ lệ so với tổng số)</t>
  </si>
  <si>
    <t>Khá</t>
  </si>
  <si>
    <t>Trung bình</t>
  </si>
  <si>
    <t>Yếu</t>
  </si>
  <si>
    <t>Số học sinh chia theo học lực</t>
  </si>
  <si>
    <t>Giỏi</t>
  </si>
  <si>
    <t>Kém</t>
  </si>
  <si>
    <t>a</t>
  </si>
  <si>
    <t>Học sinh giỏi</t>
  </si>
  <si>
    <t>b</t>
  </si>
  <si>
    <t>Học sinh tiên tiến</t>
  </si>
  <si>
    <t>Thi lại</t>
  </si>
  <si>
    <t>Chuyển trường đến/đi</t>
  </si>
  <si>
    <t>Bị đuổi học</t>
  </si>
  <si>
    <t>Số học sinh đạt giải các kỳ thi học sinh giỏi</t>
  </si>
  <si>
    <t>Cấp huyện</t>
  </si>
  <si>
    <t>Cấp tỉnh/thành phố</t>
  </si>
  <si>
    <t>Quốc gia, khu vực một số nước, quốc tế</t>
  </si>
  <si>
    <t>Số học sinh được công nhận tốt nghiệp</t>
  </si>
  <si>
    <t>(Tỷ lệ so với tổng số)</t>
  </si>
  <si>
    <t>VII</t>
  </si>
  <si>
    <t>VIII</t>
  </si>
  <si>
    <t>Số học sinh nam/số học sinh nữ</t>
  </si>
  <si>
    <t>IX</t>
  </si>
  <si>
    <t>Số học sinh dân tộc thiểu số</t>
  </si>
  <si>
    <t>Biểu mẫu 11</t>
  </si>
  <si>
    <t>Số lượng</t>
  </si>
  <si>
    <t>Bình quân</t>
  </si>
  <si>
    <t>Số phòng học</t>
  </si>
  <si>
    <t>Loại phòng học</t>
  </si>
  <si>
    <t>-</t>
  </si>
  <si>
    <t>Phòng học kiên cố</t>
  </si>
  <si>
    <t>Phòng học bán kiên cố</t>
  </si>
  <si>
    <t>Phòng học tạm</t>
  </si>
  <si>
    <t>Phòng học nhờ</t>
  </si>
  <si>
    <t>Số phòng học bộ môn</t>
  </si>
  <si>
    <t>Số phòng học đa chức năng (có phương tiện nghe nhìn)</t>
  </si>
  <si>
    <t>Bình quân lớp/phòng học</t>
  </si>
  <si>
    <t>Bình quân học sinh/lớp</t>
  </si>
  <si>
    <t>Số điểm trường</t>
  </si>
  <si>
    <t>Tổng diện tích các phòng</t>
  </si>
  <si>
    <t>Tổng số thiết bị dạy học tối thiểu</t>
  </si>
  <si>
    <t>(Đơn vị tính: bộ)</t>
  </si>
  <si>
    <t>Số bộ/lớp</t>
  </si>
  <si>
    <t>Tổng số thiết bị dạy học tối thiểu hiện có theo quy định</t>
  </si>
  <si>
    <t>Tổng số thiết bị dạy học tối thiểu còn thiếu so với quy định</t>
  </si>
  <si>
    <t>Khu vườn sinh vật, vườn địa lý (diện tích/thiết bị)</t>
  </si>
  <si>
    <t>Tổng số máy vi tính đang sử dụng phục vụ học tập</t>
  </si>
  <si>
    <t>Số học sinh/bộ</t>
  </si>
  <si>
    <t>Tổng số thiết bị dùng chung khác</t>
  </si>
  <si>
    <t>Số thiết bị/lớp</t>
  </si>
  <si>
    <t>Ti vi</t>
  </si>
  <si>
    <t>Cát xét</t>
  </si>
  <si>
    <t>Đầu Video/đầu đĩa</t>
  </si>
  <si>
    <t>…..</t>
  </si>
  <si>
    <t>Tổng số thiết bị đang sử dụng</t>
  </si>
  <si>
    <t>X</t>
  </si>
  <si>
    <t>Nhà bếp</t>
  </si>
  <si>
    <t>XI</t>
  </si>
  <si>
    <t>Nhà ăn</t>
  </si>
  <si>
    <t>Số chỗ</t>
  </si>
  <si>
    <t>Diện tích bình quân/chỗ</t>
  </si>
  <si>
    <t>XII</t>
  </si>
  <si>
    <t>Phòng nghỉ cho học sinh bán trú</t>
  </si>
  <si>
    <t>XIII</t>
  </si>
  <si>
    <t>Khu nội trú</t>
  </si>
  <si>
    <t>XIV</t>
  </si>
  <si>
    <t>Nhà vệ sinh</t>
  </si>
  <si>
    <t>Dùng cho giáo viên</t>
  </si>
  <si>
    <t>Dùng cho học sinh</t>
  </si>
  <si>
    <t>Chung</t>
  </si>
  <si>
    <t>Nam/Nữ</t>
  </si>
  <si>
    <t>Đạt chuẩn vệ sinh*</t>
  </si>
  <si>
    <t>Chưa đạt chuẩn vệ sinh*</t>
  </si>
  <si>
    <t>(*Theo Thông tư số 12/2011/TT-BGDĐT ngày 28/2/2011 của Bộ GDĐT ban hành Điều lệ trường trung học cơ sở, trường trung học phổ thông và trung học phổ thông có nhiều cấp học và Thông tư số 27/2011/TT-BYT ngày 24/6/2011 của Bộ Y tế ban hành quy chuẩn kỹ thuật quốc gia về nhà tiêu - điều kiện bảo đảm hợp vệ sinh).</t>
  </si>
  <si>
    <t>Có</t>
  </si>
  <si>
    <t>Không</t>
  </si>
  <si>
    <t>XV</t>
  </si>
  <si>
    <t>Nguồn nước sinh hoạt hợp vệ sinh</t>
  </si>
  <si>
    <t>XVI</t>
  </si>
  <si>
    <t>Nguồn điện (lưới, phát điện riêng)</t>
  </si>
  <si>
    <t>XVII</t>
  </si>
  <si>
    <t>Kết nối internet</t>
  </si>
  <si>
    <t>XVIII</t>
  </si>
  <si>
    <t>Trang thông tin điện tử (website) của trường</t>
  </si>
  <si>
    <t>XIX</t>
  </si>
  <si>
    <t>Tường rào xây</t>
  </si>
  <si>
    <t>Biểu mẫu 12</t>
  </si>
  <si>
    <t>Trình độ đào tạo</t>
  </si>
  <si>
    <t>Hạng chức danh nghề nghiệp</t>
  </si>
  <si>
    <t>Chuẩn nghề nghiệp</t>
  </si>
  <si>
    <t>TS</t>
  </si>
  <si>
    <t>ThS</t>
  </si>
  <si>
    <t>ĐH</t>
  </si>
  <si>
    <t>CĐ</t>
  </si>
  <si>
    <t>TC</t>
  </si>
  <si>
    <t>Dưới TC</t>
  </si>
  <si>
    <t>Hạng III</t>
  </si>
  <si>
    <t>Hạng II</t>
  </si>
  <si>
    <t>Hạng I</t>
  </si>
  <si>
    <t>Xuất sắc</t>
  </si>
  <si>
    <t>Tổng số giáo viên, cán bộ quản lý và nhân viên</t>
  </si>
  <si>
    <t>Giáo viên</t>
  </si>
  <si>
    <t>Trong đó số giáo viên dạy môn:</t>
  </si>
  <si>
    <t>Cán bộ quản lý</t>
  </si>
  <si>
    <t>Hiệu trưởng</t>
  </si>
  <si>
    <t>Phó hiệu trưởng</t>
  </si>
  <si>
    <t>Nhân viên</t>
  </si>
  <si>
    <t>Nhân viên kế toán</t>
  </si>
  <si>
    <t>Nhân viên y tế</t>
  </si>
  <si>
    <t>Nhân viên thư viện</t>
  </si>
  <si>
    <t>Nhân viên thiết bị, thí nghiệm</t>
  </si>
  <si>
    <t>Nhân viên hỗ trợ giáo dục người huyết tật</t>
  </si>
  <si>
    <t>Nhân viên công nghệ thông tin</t>
  </si>
  <si>
    <t>PHÒNG GDĐT PHÚ GIÁO</t>
  </si>
  <si>
    <t>TRƯỜNG THCS PHƯỚC HÒA</t>
  </si>
  <si>
    <t>Lớp 7</t>
  </si>
  <si>
    <t>Lớp 8</t>
  </si>
  <si>
    <t>Lớp 9</t>
  </si>
  <si>
    <r>
      <t>Tổng số diện tích đất (m</t>
    </r>
    <r>
      <rPr>
        <b/>
        <vertAlign val="superscript"/>
        <sz val="13"/>
        <color theme="1"/>
        <rFont val="Times New Roman"/>
        <family val="1"/>
      </rPr>
      <t>2</t>
    </r>
    <r>
      <rPr>
        <b/>
        <sz val="13"/>
        <color theme="1"/>
        <rFont val="Times New Roman"/>
        <family val="1"/>
      </rPr>
      <t>)</t>
    </r>
  </si>
  <si>
    <r>
      <t>Diện tích phòng học (m</t>
    </r>
    <r>
      <rPr>
        <vertAlign val="superscript"/>
        <sz val="13"/>
        <color theme="1"/>
        <rFont val="Times New Roman"/>
        <family val="1"/>
      </rPr>
      <t>2</t>
    </r>
    <r>
      <rPr>
        <sz val="13"/>
        <color theme="1"/>
        <rFont val="Times New Roman"/>
        <family val="1"/>
      </rPr>
      <t>)</t>
    </r>
  </si>
  <si>
    <r>
      <t>Diện tích phòng học bộ môn (m</t>
    </r>
    <r>
      <rPr>
        <vertAlign val="superscript"/>
        <sz val="13"/>
        <color theme="1"/>
        <rFont val="Times New Roman"/>
        <family val="1"/>
      </rPr>
      <t>2</t>
    </r>
    <r>
      <rPr>
        <sz val="13"/>
        <color theme="1"/>
        <rFont val="Times New Roman"/>
        <family val="1"/>
      </rPr>
      <t>)</t>
    </r>
  </si>
  <si>
    <r>
      <t>Diện tích thư viện (m</t>
    </r>
    <r>
      <rPr>
        <vertAlign val="superscript"/>
        <sz val="13"/>
        <color theme="1"/>
        <rFont val="Times New Roman"/>
        <family val="1"/>
      </rPr>
      <t>2</t>
    </r>
    <r>
      <rPr>
        <sz val="13"/>
        <color theme="1"/>
        <rFont val="Times New Roman"/>
        <family val="1"/>
      </rPr>
      <t>)</t>
    </r>
  </si>
  <si>
    <r>
      <t>Diện tích nhà tập đa năng (Phòng giáo dục rèn luyện thể chất) (m</t>
    </r>
    <r>
      <rPr>
        <vertAlign val="superscript"/>
        <sz val="13"/>
        <color theme="1"/>
        <rFont val="Times New Roman"/>
        <family val="1"/>
      </rPr>
      <t>2</t>
    </r>
    <r>
      <rPr>
        <sz val="13"/>
        <color theme="1"/>
        <rFont val="Times New Roman"/>
        <family val="1"/>
      </rPr>
      <t>)</t>
    </r>
  </si>
  <si>
    <t>Lớp 6</t>
  </si>
  <si>
    <t>Công khai thông tin về đội ngũ nhà giáo, cán bộ quản lý và nhân viên của Trường THCS Phước Hòa, năm học 2017-2018</t>
  </si>
  <si>
    <r>
      <t xml:space="preserve">Bỏ học 
</t>
    </r>
    <r>
      <rPr>
        <sz val="10"/>
        <color theme="1"/>
        <rFont val="Times New Roman"/>
        <family val="1"/>
      </rPr>
      <t>(qua kỳ nghỉ hè năm trước và trong năm học)</t>
    </r>
  </si>
  <si>
    <r>
      <t>Số m</t>
    </r>
    <r>
      <rPr>
        <b/>
        <vertAlign val="superscript"/>
        <sz val="13"/>
        <color theme="1"/>
        <rFont val="Times New Roman"/>
        <family val="1"/>
      </rPr>
      <t>2</t>
    </r>
    <r>
      <rPr>
        <b/>
        <sz val="13"/>
        <color theme="1"/>
        <rFont val="Times New Roman"/>
        <family val="1"/>
      </rPr>
      <t>/học sinh</t>
    </r>
  </si>
  <si>
    <r>
      <t>Số lượng (m</t>
    </r>
    <r>
      <rPr>
        <b/>
        <vertAlign val="superscript"/>
        <sz val="13"/>
        <color theme="1"/>
        <rFont val="Times New Roman"/>
        <family val="1"/>
      </rPr>
      <t>2</t>
    </r>
    <r>
      <rPr>
        <b/>
        <sz val="13"/>
        <color theme="1"/>
        <rFont val="Times New Roman"/>
        <family val="1"/>
      </rPr>
      <t>)</t>
    </r>
  </si>
  <si>
    <t>Khối lớp 6</t>
  </si>
  <si>
    <t>Khối lớp 7</t>
  </si>
  <si>
    <t>Khối lớp 8</t>
  </si>
  <si>
    <t>Khối lớp 9</t>
  </si>
  <si>
    <t xml:space="preserve"> Toán</t>
  </si>
  <si>
    <t xml:space="preserve"> Lý</t>
  </si>
  <si>
    <t xml:space="preserve"> Hóa</t>
  </si>
  <si>
    <t xml:space="preserve"> Sinh</t>
  </si>
  <si>
    <t xml:space="preserve"> KTCN</t>
  </si>
  <si>
    <t xml:space="preserve"> KTNN</t>
  </si>
  <si>
    <t xml:space="preserve"> KTPV</t>
  </si>
  <si>
    <t xml:space="preserve"> Văn</t>
  </si>
  <si>
    <t xml:space="preserve"> Sử</t>
  </si>
  <si>
    <t xml:space="preserve"> Địa</t>
  </si>
  <si>
    <t xml:space="preserve"> GDCD</t>
  </si>
  <si>
    <t xml:space="preserve"> Tiếng Anh</t>
  </si>
  <si>
    <t xml:space="preserve"> Tin học</t>
  </si>
  <si>
    <t xml:space="preserve"> Thể dục</t>
  </si>
  <si>
    <t xml:space="preserve"> Nhạc</t>
  </si>
  <si>
    <t>Mĩ thuật</t>
  </si>
  <si>
    <t>Nhân viên văn thư-thủ quỹ</t>
  </si>
  <si>
    <t>Giáo viên Tổng phụ trách Đội</t>
  </si>
  <si>
    <t>Giáo viên Phổ cập</t>
  </si>
  <si>
    <t>Nhân viên Phục vụ</t>
  </si>
  <si>
    <t>Nhân viên Bảo vệ</t>
  </si>
  <si>
    <t>Giáo viên phụ trách Giám thị</t>
  </si>
  <si>
    <r>
      <t>Diện tích phòng hoạt động Đoàn Đội, phòng truyền thống (m</t>
    </r>
    <r>
      <rPr>
        <vertAlign val="superscript"/>
        <sz val="13"/>
        <color theme="1"/>
        <rFont val="Times New Roman"/>
        <family val="1"/>
      </rPr>
      <t>2</t>
    </r>
    <r>
      <rPr>
        <sz val="13"/>
        <color theme="1"/>
        <rFont val="Times New Roman"/>
        <family val="1"/>
      </rPr>
      <t>)</t>
    </r>
  </si>
  <si>
    <r>
      <t>Tổng diện tích sân chơi, bãi tập (m</t>
    </r>
    <r>
      <rPr>
        <b/>
        <vertAlign val="superscript"/>
        <sz val="12"/>
        <color theme="1"/>
        <rFont val="Times New Roman"/>
        <family val="1"/>
      </rPr>
      <t>2</t>
    </r>
    <r>
      <rPr>
        <b/>
        <sz val="12"/>
        <color theme="1"/>
        <rFont val="Times New Roman"/>
        <family val="1"/>
      </rPr>
      <t>)</t>
    </r>
  </si>
  <si>
    <t>Số lớp:</t>
  </si>
  <si>
    <t>Máy chiếu</t>
  </si>
  <si>
    <t>Máy chiếu vật thể</t>
  </si>
  <si>
    <t>Máy chiếu tương tác</t>
  </si>
  <si>
    <t>Máy tính bảng</t>
  </si>
  <si>
    <t>Máy tính xách tay</t>
  </si>
  <si>
    <r>
      <t>Số lượng phòng, tổng diện tích (m</t>
    </r>
    <r>
      <rPr>
        <b/>
        <vertAlign val="superscript"/>
        <sz val="12"/>
        <color theme="1"/>
        <rFont val="Times New Roman"/>
        <family val="1"/>
      </rPr>
      <t>2</t>
    </r>
    <r>
      <rPr>
        <b/>
        <sz val="12"/>
        <color theme="1"/>
        <rFont val="Times New Roman"/>
        <family val="1"/>
      </rPr>
      <t>)</t>
    </r>
  </si>
  <si>
    <t>Số học sinh dự xét tốt nghiệp</t>
  </si>
  <si>
    <t>Số học sinh học trúng tuyển lớp 10 công lập</t>
  </si>
  <si>
    <t>- Hoàn thành  CT Tiểu học.
- Thường trú hoặc tạm trú hợp pháp tại Phước Hòa và địa bàn lân cận.</t>
  </si>
  <si>
    <t>- Đủ điều kiện lên lớp 7. 
- Thường trú hoặc tạm trú hợp pháp tại Phước Hòa và địa bàn lân cận.</t>
  </si>
  <si>
    <t>- Đủ điều kiện lên lớp 8. 
- Thường trú hoặc tạm trú hợp pháp tại Phước Hòa và địa bàn lân cận.</t>
  </si>
  <si>
    <t>- Đủ điều kiện lên lớp 9. 
- Thường trú hoặc tạm trú hợp pháp tại Phước Hòa và địa bàn lân cận.</t>
  </si>
  <si>
    <t>Theo đúng chương trình, kế hoạch dạy học của Bộ Giáo dục và Đào tạo đối với các lớp bậc THCS.</t>
  </si>
  <si>
    <r>
      <rPr>
        <b/>
        <sz val="13"/>
        <color theme="1"/>
        <rFont val="Times New Roman"/>
        <family val="1"/>
      </rPr>
      <t xml:space="preserve">1- Yêu cầu về phối hợp giữa cơ sở giáo dục và gia đình:  </t>
    </r>
    <r>
      <rPr>
        <sz val="13"/>
        <color theme="1"/>
        <rFont val="Times New Roman"/>
        <family val="1"/>
      </rPr>
      <t xml:space="preserve">
- Gia đình học sinh phải thường xuyên phối hợp với nhà trường trong việc quản lý, giáo dục học sinh và thực hiện những nhiệm vụ do Ban đại diện cha mẹ học sinh đề ra.  
- Gia đình cần phối hợp với giáo viên chủ nhiệm, các giáo viên bộ môn của lớp để chăm sóc, quản lý, động viên học sinh tích cực, tự giác học tập, rèn luyện đạo đức, tuân thủ quy định của Điều lệ và nội quy nhà trường.  
- Phụ huynh phải chịu trách nhiệm đối với sai phạm, khuyết điểm của con em mình theo quy định của pháp luật và thực hiện nghị quyết của Ban đại diện cha mẹ học sinh lớp trong việc phối hợp với nhà trường để chăm sóc, quản lý, giáo dục học sinh.  
</t>
    </r>
    <r>
      <rPr>
        <b/>
        <sz val="13"/>
        <color theme="1"/>
        <rFont val="Times New Roman"/>
        <family val="1"/>
      </rPr>
      <t xml:space="preserve">2- Yêu cầu về thái độ học tập của học sinh:  </t>
    </r>
    <r>
      <rPr>
        <sz val="13"/>
        <color theme="1"/>
        <rFont val="Times New Roman"/>
        <family val="1"/>
      </rPr>
      <t xml:space="preserve">
- Học sinh phải kính trọng thầy giáo, cô giáo, cán bộ và nhân viên của nhà trường; đoàn kết giúp đỡ lẫn nhau trong học tập, rèn luyện; thực hiện điều lệ, nội quy nhà trường; chấp hành pháp luật của Nhà nước; 
- Thực hiện nghiêm túc nhiệm vụ học tập, rèn luyện theo chương trình, kế hoạch giáo dục của nhà trường;  
- Chăm lo rèn luyện thân thể, giữ gìn vệ sinh cá nhân, giữ gìn và bảo vệ môi trường; tích cực tham gia các hoạt động tập thể của trường, của lớp, của Đội Thiếu niên Tiền phong Hồ Chí Minh, giúp đỡ gia đình và tham gia công tác xã hội.  
- Thường xuyên giữ gìn, bảo vệ tài sản của nhà trường, nơi công cộng; góp phần xây dựng, bảo vệ và phát huy truyền thống của nhà trường.
</t>
    </r>
  </si>
  <si>
    <t xml:space="preserve">Ngoài kế hoạch và chương trình dạy học theo Quy định của Bộ Giáo dục và Đào tạo, Nhà trường còn tổ chức cho Học sinh tham gia các hoạt động hỗ trợ học tập, sinh hoạt như:  
 + Ngoại khóa, “Đố vui để học”; “Rung chuông vàng” để thi đua ôn tập kiến thức đã học, tuyên truyền các nội dung giáo dục pháp luật, môi trường, phòng chống tệ nạn xã hội... (Mỗi lớp mỗi năm 1 lần) 
 + Tham gia các hoạt động văn thể, hoạt động xã hội, hoạt động từ thiện, hoạt động đền ơn đáp nghĩa, bảo vệ môi trường, rèn luyện kỹ năng sống, giáo dục giới tính... phù hợp với tâm sinh lý của từng lứa tuổi học sinh. (Bình quân mỗi lớp 1 tháng  một lần)  
</t>
  </si>
  <si>
    <t xml:space="preserve">Có đủ khả năng để tiếp tục học lớp 9  </t>
  </si>
  <si>
    <t xml:space="preserve">Có đủ khả năng để tiếp tục học lên lớp 10 hoặc học nghề.  </t>
  </si>
  <si>
    <t>Có đủ khả năng để tiếp tục học lớp 8</t>
  </si>
  <si>
    <t>Có đủ khả năng để tiếp tục học lớp 7</t>
  </si>
  <si>
    <t>Phẩm chất</t>
  </si>
  <si>
    <t>Biểu hiện</t>
  </si>
  <si>
    <t>1. Sống yêu thương</t>
  </si>
  <si>
    <t>a) Yêu Tổ quốc: Có ý thức tìm hiểu và gìn giữ các truyền thống tốt đẹp của dân tộc Việt Nam; quan tâm đến những sự kiện chính trị, thời sự nổi bật ở địa phương, trong nước và quốc tế.</t>
  </si>
  <si>
    <t>b) Giữ gìn, phát huy truyền thống gia đình Việt Nam: Yêu mến, quan tâm, giúp đỡ các thành viên gia đình; giữ gìn và phát huy truyền thống tốt đẹp của gia đình, dòng họ; thực hiện trách nhiệm đối với gia đình.</t>
  </si>
  <si>
    <t>c) Giữ gìn, phát huy giá trị các di sản văn hoá của quê hương, đất nước: Tôn trọng, giữ gìn và tuyên truyền, nhắc nhở người khác cùng giữ gìn di sản văn hoá của quê hương, đất nước.</t>
  </si>
  <si>
    <t>d) Tôn trọng các nền văn hoá trên thế giới: Tôn trọng các dân tộc, các quốc gia và các nền văn hoá trên thế giới.</t>
  </si>
  <si>
    <t>đ) Nhân ái, khoan dung: Phản đối cái ác, cái xấu, phê phán và tham gia ngăn chặn các hành vi bạo lực; tích cực tham gia các hoạt động tập thể, xã hội; sẵn sàng cộng tác với mọi người xung quanh; tôn trọng sự khác biệt của mỗi người.</t>
  </si>
  <si>
    <t>e) Yêu thiên nhiên: Có ý thức tìm hiểu và sẵn sàng tham gia các hoạt động tuyên truyền, chăm sóc, bảo vệ thiên nhiên; phản đối những hành vi phá hoại thiên nhiên.</t>
  </si>
  <si>
    <t>2. Sống tự chủ</t>
  </si>
  <si>
    <t>a) Trung thực: Phê phán các hành vi gian dối trong học tập và trong cuộc sống.</t>
  </si>
  <si>
    <t>b) Tự trọng: Cư xử đúng mực và luôn làm tròn nhiệm vụ của mình.</t>
  </si>
  <si>
    <t>c) Tự lực: Chủ động, tích cực học hỏi để thực hiện những công việc hàng ngày của bản thân trong học tập và trong cuộc sống; phê phán những hành vi sống dựa dẫm, ỷ lại.</t>
  </si>
  <si>
    <t>d) Chăm chỉ, vượt khó: Siêng năng trong học tập và lao động; ý thức được thuận lợi, khó khăn trong học tập và sinh hoạt của bản thân và chủ động khắc phục vượt qua.</t>
  </si>
  <si>
    <t>đ) Tự hoàn thiện: Có ý thức rèn luyện, tự hoàn thiện bản thân theo các giá trị xã hội.</t>
  </si>
  <si>
    <t>3. Sống trách nhiệm</t>
  </si>
  <si>
    <t>a) Tự nguyện: Không đổ lỗi cho người khác, có ý thức và tìm cách khắc phục hậu quả do mình đã gây ra; quan tâm đến các công việc chung.</t>
  </si>
  <si>
    <t>b) Chấp hành kỷ luật: Tìm hiểu và chấp hành những quy định chung của tập thể và cộng đồng; tránh những hành vi vi phạm kỷ luật.</t>
  </si>
  <si>
    <t>c) Tuân thủ pháp luật: Tôn trọng và tuân thủ các quy định của pháp luật.</t>
  </si>
  <si>
    <t>d) Bảo vệ nội quy, pháp luật: Phê phán những hành vi trái quy định của nội quy, pháp luật.</t>
  </si>
  <si>
    <t>Các biểu hiện năng lực của học sinh THCS</t>
  </si>
  <si>
    <t>Năng lực</t>
  </si>
  <si>
    <t>1. Năng lực tự học</t>
  </si>
  <si>
    <t>a) Xác định mục tiêu học tập: Xác định được nhiệm vụ học tập một cách tự giác, chủ động; tự đặt được mục tiêu học tập để nỗ lực phấn đấu thực hiện.</t>
  </si>
  <si>
    <t>b) Lập kế hoạch và thực hiện cách học: Lập và thực hiện kế hoạch học tập; thực hiện các cách học: Hình thành cách ghi nhớ của bản thân; phân tích nhiệm vụ học tập để lựa chọn được các nguồn tài liệu đọc phù hợp: các đề mục, các đoạn bài ở sách giáo khoa, sách tham khảo, Internet; lưu giữ thông tin có chọn lọc bằng ghi tóm tắt, bằng bản đồ khái niệm, bảng, các từ khoá; ghi chú bài giảng của giáo viên theo các ý chính; tra cứu tài liệu thư viện.</t>
  </si>
  <si>
    <t>c) Đánh giá và điều chỉnh việc học: Nhận ra và điều chỉnh những sai sót, hạn chế của bản thân khi được giáo viên, bạn bè góp ý; chủ động tìm kiếm sự hỗ trợ của người khác khi gặp khó khăn trong học tập.</t>
  </si>
  <si>
    <t>2. Năng lực giải quyết vấn đề và sáng tạo</t>
  </si>
  <si>
    <t>a) Phát hiện và làm rõ vấn đề: Phân tích được tình huống trong học tập; phát hiện và nêu được tình huống có vấn đề trong học tập.</t>
  </si>
  <si>
    <t>b) Đề xuất, lựa chọn giải pháp: Xác định được và biết tìm hiểu các thông tin liên quan đến vấn đề; đề xuất được giải pháp giải quyết vấn đề.</t>
  </si>
  <si>
    <t>c) Thực hiện và đánh giá giải pháp giải quyết vấn đề: Thực hiện giải pháp giải quyết vấn đề và nhận ra sự phù hợp hay không phù hợp của giải pháp thực hiện.</t>
  </si>
  <si>
    <t>d) Nhận ra ý tưởng mới: Xác định và làm rõ thông tin, ý tưởng mới; phân tích, tóm tắt những thông tin liên quan từ nhiều nguồn khác nhau.</t>
  </si>
  <si>
    <t>đ) Hình thành và triển khai ý tưởng mới: Phát hiện yếu tố mới, tích cực trong những ý kiến của người khác; hình thành ý tưởng dựa trên các nguồn thông tin đã cho; đề xuất giải pháp cải tiến hay thay thế các giải pháp không còn phù hợp; so sánh và bình luận được về các giải pháp đề xuất.</t>
  </si>
  <si>
    <t>e) Tư duy độc lập: Đặt các câu hỏi khác nhau về một sự vật, hiện tượng; chú ý lắng nghe và tiếp nhận thông tin, ý tưởng với sự cân nhắc, chọn lọc; quan tâm tới các chứng cứ khi nhìn nhận, đánh giá sự vật, hiện tượng; đánh giá vấn đề, tình huống dưới những góc nhìn khác nhau.</t>
  </si>
  <si>
    <t>3. Năng lực thẩm mỹ</t>
  </si>
  <si>
    <t>a) Nhận ra cái đẹp: Có cảm xúc và chính kiến cá nhân trước hiện tượng trong tự nhiên, đời sống xã hội và nghệ thuật.</t>
  </si>
  <si>
    <t>b) Diễn tả, giao lưu thẩm mỹ: Giới thiệu được, tiếp nhận có chọn lọc thông tin trao đổi về biểu hiện của cái đẹp trong tự nhiên, trong đời sống xã hội, trong nghệ thuật và trong tác phẩm của mình, của người khác.</t>
  </si>
  <si>
    <t>c) Tạo ra cái đẹp: Diễn tả được ý tưởng của mình theo chủ đề sáng tác, sử dụng công cụ, kỹ thuật và vật liệu sáng tác phù hợp trong sáng tác mỹ thuật.</t>
  </si>
  <si>
    <t>4. Năng lực thể chất</t>
  </si>
  <si>
    <t>a) Sống thích ứng và hài hòa với môi trường: Nêu được cơ sở khoa học của chế độ dinh dưỡng, sinh hoạt, các biện pháp giữ gìn vệ sinh, phòng bệnh, bảo vệ sức khoẻ; tự vệ sinh cá nhân đúng cách, lựa chọn cách ăn, mặc, hoạt động phù hợp với thời tiết và đặc điểm phát triển của cơ thể; thực hành giữ gìn vệ sinh môi trường sống xanh, sạch, không ô nhiễm.</t>
  </si>
  <si>
    <t>b) Rèn luyện sức khoẻ thể lực: Thường xuyên, tự giác tập luyện thể dục, thể thao; lựa chọn tham gia các hoạt động thể dục, thể thao phù hợp với tăng tiến về sức khoẻ, thể lực, điều kiện sống và học tập của bản thân và cộng đồng.</t>
  </si>
  <si>
    <t>c) Nâng cao sức khoẻ tinh thần: Lạc quan và biết cách thích ứng với những điều kiện sống, học tập, lao động của bản thân; có khả tự điều chỉnh cảm xúc cá nhân, chia sẻ, cảm thông với mọi người và tham gia cổ vũ động viên người khác.</t>
  </si>
  <si>
    <t>5. Năng lực giao tiếp</t>
  </si>
  <si>
    <t>a) Sử dụng tiếng Việt:</t>
  </si>
  <si>
    <t>- Đọc lưu loát và đúng ngữ điệu; đọc hiểu nội dung chính và chi tiết các bài đọc có độ dài vừa phải, phù hợp với tâm lí lứa tuổi; phản hồi những văn bản đã đọc một cách tương đối hiệu quả; bước đầu có ý thức tìm tòi, mở rộng phạm vi đọc…;</t>
  </si>
  <si>
    <t>- Viết đúng các dạng văn bản về những chủ đề quen thuộc hoặc cá nhân ưa thích (bằng chữ viết tay và đánh máy, biết kết hợp ngôn ngữ với hình ảnh, đồ thị… minh họa); Biết tóm tắt nội dung chính của bài văn, câu chuyện ngắn; trình bày một cách thuyết phục quan điểm của cá nhân…;</t>
  </si>
  <si>
    <t>- Có vốn từ vựng tương đối phong phú cho học tập và giao tiếp hàng ngày; sử dụng tương đối linh hoạt và có hiệu quả các kiểu câu khác nhau; nói rõ ràng, mạch lạc, tự tin và đúng ngữ điệu; kể được các câu chuyện ngắn, đơn giản về các chủ đề khác nhau; trình bày được nội dung chủ đề thuộc chương trình học tập; biết trình bày và bảo vệ quan điểm, suy nghĩ của mình; kết hợp lời nói với động tác cơ thể và các phương tiện hỗ trợ khác…;</t>
  </si>
  <si>
    <t>- Nghe hiểu nội dung chính hay nội dung chi tiết các bài đối thoại, chuyện kể, lời giải thích, cuộc thảo luận; có thái độ tích cực trong khi nghe; có phản hồi phù hợp,...</t>
  </si>
  <si>
    <t>b) Sử dụng ngoại ngữ: Đạt năng lực bậc 2 về một ngoại ngữ.</t>
  </si>
  <si>
    <t>c) Xác định mục đích giao tiếp: Bước đầu biết đặt ra mục đích giao tiếp và hiểu được vai trò quan trọng của việc đặt mục tiêu trước khi giao tiếp.</t>
  </si>
  <si>
    <t>d) Thể hiện thái độ giao tiếp: Khiêm tốn, lắng nghe tích cực trong giao tiếp; nhận ra được bối cảnh giao tiếp, đặc điểm, thái độ của đối tượng giao tiếp.</t>
  </si>
  <si>
    <t>đ) Lựa chọn nội dung và phương thức giao tiếp: Diễn đạt ý tưởng một cách tự tin; thể hiện được biểu cảm phù hợp với đối tượng và bối cảnh giao tiếp.</t>
  </si>
  <si>
    <t>6. Năng lực hợp tác</t>
  </si>
  <si>
    <t>a) Xác định mục đích và phương thức hợp tác: Chủ động đề xuất mục đích hợp tác khi được giao các nhiệm vụ; xác định được loại công việc nào có thể hoàn thành tốt nhất bằng hợp tác theo nhóm với quy mô phù hợp.</t>
  </si>
  <si>
    <t>b) Xác định trách nhiệm và hoạt động của bản thân: Biết trách nhiệm, vai trò của mình trong nhóm ứng với công việc cụ thể; phân tích nhiệm vụ của cả nhóm để nêu được các hoạt động phải thực hiện, trong đó tự đánh giá được hoạt động mình có thể đảm nhiệm tốt nhất để tự đề xuất cho nhóm phân công.</t>
  </si>
  <si>
    <t>c) Xác định nhu cầu và khả năng của người hợp tác: Nhận biết được đặc điểm, khả năng của từng thành viên cũng như kết quả làm việc nhóm; dự kiến phân công từng thành viên trong nhóm các công việc phù hợp.</t>
  </si>
  <si>
    <t>d) Tổ chức và thuyết phục người khác: Chủ động và gương mẫu hoàn thành phần việc được giao, góp ý điều chỉnh thúc đẩy hoạt động chung; chia sẻ khiêm tốn học hỏi các thành viên trong nhóm.</t>
  </si>
  <si>
    <t>đ) Đánh giá hoạt động hợp tác: Biết dựa vào mục đích đặt ra để tổng kết hoạt động chung của nhóm; nêu mặt được, mặt thiếu sót của cá nhân và của cả nhóm.</t>
  </si>
  <si>
    <t>a) Sử dụng các phép tính và đo lường cơ bản: Sử dụng được các phép tính (cộng, trừ, nhân, chia, luỹ thừa, khai căn) trong học tập và trong cuộc sống; hiểu và có thể sử dụng các kiến thức, kỹ năng về đo lường, ước tính trong các tình huống quen thuộc.</t>
  </si>
  <si>
    <t>b) Sử dụng ngôn ngữ toán: Sử dụng được các thuật ngữ, ký hiệu toán học, tính chất các số và của các hình hình học; sử dụng được thống kê toán học trong học tập và trong một số tình huống đơn giản hàng ngày; hình dung và có thể vẽ phác hình dạng các đối tượng, trong môi trường xung quanh, nêu được tính chất cơ bản của chúng; hiểu và biểu diễn được mối quan hệ toán học giữa các yếu tố trong các tình huống học tập và trong đời sống; bước đầu vận dụng được các bài toán tối ưu trong học tập và trong cuộc sống; biết sử dụng một số yếu tố của lôgic hình thức để lập luận và diễn đạt ý tưởng.</t>
  </si>
  <si>
    <t>c) Sử dụng công cụ tính toán: Sử dụng được các dụng cụ đo, vẽ, tính; sử dụng được máy tính cầm tay trong học tập cũng như trong cuộc sống hàng ngày; bước đầu sử dụng máy vi tính để tính toán trong học tập.</t>
  </si>
  <si>
    <t>8. Năng lực công nghệ thông tin và truyền thông (ICT)</t>
  </si>
  <si>
    <t>a) Sử dụng và quản lý các phương tiện, công cụ của công nghệ kỹ thuật số: Sử dụng đúng cách các thiết bị và phần mềm ICT thông dụng để thực hiện một số công việc cụ thể trong học tập; biết tổ chức và lưu trữ dữ liệu.</t>
  </si>
  <si>
    <t>c) Phát hiện và giải quyết vấn đề trong môi trường công nghệ tri thức: Biết tìm kiếm thông tin từ nhiều nguồn với các chức năng tìm kiếm đơn giản; biết đánh giá sự phù hợp của dữ liệu và thông tin đã tìm thấy với nhiệm vụ đặt ra; biết tổ chức dữ liệu và thông tin phù hợp với giải pháp giải quyết vấn đề; biết thao tác với ứng dụng cho phép lập trình trò chơi, lập trình trực quan hoặc các ngôn ngữ lập trình đơn giản.</t>
  </si>
  <si>
    <t>d) Học tập, tự học với sự hỗ trợ của ICT: Sử dụng được một số phần mềm học tập; sử dụng được môi trường mạng máy tính để tìm kiếm, thu thập, cập nhật và lưu trữ thông tin phù hợp với mục tiêu học tập và khai thác được các điều kiện hỗ trợ tự học.</t>
  </si>
  <si>
    <t>đ) Giao tiếp, hòa nhập, hợp tác qua môi trường ICT: Biết lựa chọn và sử dụng các công cụ ICT thông dụng để chia sẻ, trao đổi thông tin và hợp tác một cách an toàn; biết hợp tác trong ứng dụng ICT để tạo ra các sản phẩm đơn giản phục vụ học tập và đời sống.</t>
  </si>
  <si>
    <t>Các biểu hiện phẩm chất của học sinh THCS</t>
  </si>
  <si>
    <r>
      <t>b) Nhận biết, ứng xử phù hợp chuẩn mực đạo đức và pháp luật trong xã hội số hóa: Biết các qui định pháp luật cơ bản liên quan đến quyền sở hữu và sử dụng tài nguyên thông tin, tôn trọng bản quyền và quyền an toàn thông tin của người khác; sử dụng được một số cách thức bảo vệ an toàn thông tin cá nhân và cộng đồng; tuân thủ quy định pháp lý và các yêu cầu</t>
    </r>
    <r>
      <rPr>
        <i/>
        <sz val="12"/>
        <rFont val="Arial"/>
        <family val="2"/>
      </rPr>
      <t> </t>
    </r>
    <r>
      <rPr>
        <sz val="12"/>
        <rFont val="Arial"/>
        <family val="2"/>
      </rPr>
      <t>bảo vệ sức khỏe trong khai thác và sử dụng ICT; tránh các tác động tiêu cực tới bản thân và cộng đồng.</t>
    </r>
  </si>
  <si>
    <t>7. Năng lực tính toán</t>
  </si>
  <si>
    <t>c) Giữ gìn, phát huy giá trị các di sản văn hóa của quê hương, đất nước: Tôn trọng, giữ gìn và tuyên truyền, nhắc nhở người khác cùng giữ gìn di sản văn hóa của quê hương, đất nước.</t>
  </si>
  <si>
    <t>d) Tôn trọng các nền văn hóa trên thế giới: Tôn trọng các dân tộc, các quốc gia và các nền văn hóa trên thế giới.</t>
  </si>
  <si>
    <t>b) Lập kế hoạch và thực hiện cách học: Lập và thực hiện kế hoạch học tập; thực hiện các cách học: Hình thành cách ghi nhớ của bản thân; phân tích nhiệm vụ học tập để lựa chọn được các nguồn tài liệu đọc phù hợp: các đề mục, các đoạn bài ở sách giáo khoa, sách tham khảo, Internet; lưu giữ thông tin có chọn lọc bằng ghi tóm tắt, bằng bản đồ khái niệm, bảng, các từ khóa; ghi chú bài giảng của giáo viên theo các ý chính; tra cứu tài liệu thư viện.</t>
  </si>
  <si>
    <t>a) Sống thích ứng và hài hòa với môi trường: Nêu được cơ sở khoa học của chế độ dinh dưỡng, sinh hoạt, các biện pháp giữ gìn vệ sinh, phòng bệnh, bảo vệ sức khỏe; tự vệ sinh cá nhân đúng cách, lựa chọn cách ăn, mặc, hoạt động phù hợp với thời tiết và đặc điểm phát triển của cơ thể; thực hành giữ gìn vệ sinh môi trường sống xanh, sạch, không ô nhiễm.</t>
  </si>
  <si>
    <t>b) Rèn luyện sức khỏe thể lực: Thường xuyên, tự giác tập luyện thể dục, thể thao; lựa chọn tham gia các hoạt động thể dục, thể thao phù hợp với tăng tiến về sức khỏe, thể lực, điều kiện sống và học tập của bản thân và cộng đồng.</t>
  </si>
  <si>
    <t>c) Nâng cao sức khỏe tinh thần: Lạc quan và biết cách thích ứng với những điều kiện sống, học tập, lao động của bản thân; có khả tự điều chỉnh cảm xúc cá nhân, chia sẻ, cảm thông với mọi người và tham gia cổ vũ động viên người khác.</t>
  </si>
  <si>
    <t>a) Sử dụng các phép tính và đo lường cơ bản: Sử dụng được các phép tính (cộng, trừ, nhân, chia, lũy thừa, khai căn) trong học tập và trong cuộc sống; hiểu và có thể sử dụng các kiến thức, kỹ năng về đo lường, ước tính trong các tình huống quen thuộc.</t>
  </si>
  <si>
    <t>b) Nhận biết, ứng xử phù hợp chuẩn mực đạo đức và pháp luật trong xã hội số hóa: Biết các qui định pháp luật cơ bản liên quan đến quyền sở hữu và sử dụng tài nguyên thông tin, tôn trọng bản quyền và quyền an toàn thông tin của người khác; sử dụng được một số cách thức bảo vệ an toàn thông tin cá nhân và cộng đồng; tuân thủ quy định pháp lý và các yêu cầubảo vệ sức khỏe trong khai thác và sử dụng ICT; tránh các tác động tiêu cực tới bản thân và cộng đồng.</t>
  </si>
  <si>
    <r>
      <rPr>
        <b/>
        <sz val="13"/>
        <color theme="1"/>
        <rFont val="Times New Roman"/>
        <family val="1"/>
      </rPr>
      <t xml:space="preserve">* Các phẩm chất đạt được: </t>
    </r>
    <r>
      <rPr>
        <sz val="13"/>
        <color theme="1"/>
        <rFont val="Times New Roman"/>
        <family val="1"/>
      </rPr>
      <t xml:space="preserve">
   1. Sống yêu thương
   2. Sống tự chủ
   3. Sống trách nhiệm
* </t>
    </r>
    <r>
      <rPr>
        <b/>
        <sz val="13"/>
        <color theme="1"/>
        <rFont val="Times New Roman"/>
        <family val="1"/>
      </rPr>
      <t>Các năng lực đạt được:</t>
    </r>
    <r>
      <rPr>
        <sz val="13"/>
        <color theme="1"/>
        <rFont val="Times New Roman"/>
        <family val="1"/>
      </rPr>
      <t xml:space="preserve">
   1. Năng lực tự học
   2. Năng lực giải quyết vấn đề và sáng tạo
   3. Năng lực thẩm mỹ
   4. Năng lực thể chất
   5. Năng lực giao tiếp
   6. Năng lực hợp tác
   7. Năng lực tính toán
   8. Năng lực công nghệ thông tin và truyền thông (ICT)
</t>
    </r>
    <r>
      <rPr>
        <b/>
        <sz val="13"/>
        <color theme="1"/>
        <rFont val="Times New Roman"/>
        <family val="1"/>
      </rPr>
      <t>* Có đủ sức khỏe để tiếp tục học tập</t>
    </r>
  </si>
  <si>
    <t>Tổng hợp kết quả cuối năm</t>
  </si>
  <si>
    <t>Lên lớp (Trước thi lại)</t>
  </si>
  <si>
    <t>Lưu ban (chưa tính sau thi lại)</t>
  </si>
  <si>
    <t>Nguyễn Hoàng Ngọc</t>
  </si>
  <si>
    <t>31 lớp / 31 phòng</t>
  </si>
  <si>
    <t>03 phòng nam, 04 phòng nữ</t>
  </si>
  <si>
    <t>Đ</t>
  </si>
  <si>
    <t>Cam kết chất lượng giáo dục của trường THCS Phước Hòa 
năm học 2021-2022</t>
  </si>
  <si>
    <r>
      <t xml:space="preserve">Công khai thông tin chất lượng giáo dục thực tế của Trường THCS Phước Hòa 
năm học 2020-2021 </t>
    </r>
    <r>
      <rPr>
        <b/>
        <sz val="14"/>
        <color rgb="FFFF0000"/>
        <rFont val="Times New Roman"/>
        <family val="1"/>
      </rPr>
      <t>(Cuối năm học, sau thi lại)</t>
    </r>
  </si>
  <si>
    <t>2/7</t>
  </si>
  <si>
    <t>2/3</t>
  </si>
  <si>
    <t>2/9</t>
  </si>
  <si>
    <t>1/4</t>
  </si>
  <si>
    <t>7/23</t>
  </si>
  <si>
    <t>38,5%</t>
  </si>
  <si>
    <t>37,2%</t>
  </si>
  <si>
    <t>24,3%</t>
  </si>
  <si>
    <t>7/6</t>
  </si>
  <si>
    <t>6/3</t>
  </si>
  <si>
    <t>6/2</t>
  </si>
  <si>
    <t>3/3</t>
  </si>
  <si>
    <t>22/14</t>
  </si>
  <si>
    <t>348/170</t>
  </si>
  <si>
    <t>314/171</t>
  </si>
  <si>
    <t>256/125</t>
  </si>
  <si>
    <t>241/118</t>
  </si>
  <si>
    <t>1159/584</t>
  </si>
  <si>
    <t>Phước Hòa, ngày 14 tháng 10 năm 2021</t>
  </si>
  <si>
    <t>Phước Hòa, ngày 14 tháng  10 năm 2021</t>
  </si>
  <si>
    <t>Công khai thông tin cơ sở vật chất của Trường THCS Phước Hòa, năm 2021-2022</t>
  </si>
  <si>
    <t>Công khai thông tin về đội ngũ nhà giáo, cán bộ quản lý và nhân viên 
của Trường THCS Phước Hòa, năm học 2021-2022</t>
  </si>
  <si>
    <t>1127 hs / 31 lớp = 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</si>
</sst>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3" x14ac:knownFonts="1">
    <font>
      <sz val="12"/>
      <color theme="1"/>
      <name val="Times New Roman"/>
      <family val="2"/>
    </font>
    <font>
      <sz val="12"/>
      <color theme="1"/>
      <name val="Times New Roman"/>
      <family val="1"/>
    </font>
    <font>
      <b/>
      <sz val="12"/>
      <color theme="1"/>
      <name val="Times New Roman"/>
      <family val="1"/>
    </font>
    <font>
      <sz val="10"/>
      <color theme="1"/>
      <name val="Times New Roman"/>
      <family val="1"/>
    </font>
    <font>
      <b/>
      <vertAlign val="superscript"/>
      <sz val="12"/>
      <color theme="1"/>
      <name val="Times New Roman"/>
      <family val="1"/>
    </font>
    <font>
      <i/>
      <sz val="10"/>
      <color theme="1"/>
      <name val="Times New Roman"/>
      <family val="1"/>
    </font>
    <font>
      <b/>
      <sz val="13"/>
      <color theme="1"/>
      <name val="Times New Roman"/>
      <family val="1"/>
    </font>
    <font>
      <sz val="13"/>
      <color theme="1"/>
      <name val="Times New Roman"/>
      <family val="1"/>
    </font>
    <font>
      <vertAlign val="superscript"/>
      <sz val="13"/>
      <color theme="1"/>
      <name val="Times New Roman"/>
      <family val="1"/>
    </font>
    <font>
      <b/>
      <vertAlign val="superscript"/>
      <sz val="13"/>
      <color theme="1"/>
      <name val="Times New Roman"/>
      <family val="1"/>
    </font>
    <font>
      <i/>
      <sz val="13"/>
      <color theme="1"/>
      <name val="Times New Roman"/>
      <family val="1"/>
    </font>
    <font>
      <b/>
      <sz val="14"/>
      <color theme="1"/>
      <name val="Times New Roman"/>
      <family val="1"/>
    </font>
    <font>
      <b/>
      <i/>
      <sz val="13"/>
      <color theme="1"/>
      <name val="Times New Roman"/>
      <family val="1"/>
    </font>
    <font>
      <b/>
      <sz val="10"/>
      <color theme="1"/>
      <name val="Times New Roman"/>
      <family val="1"/>
    </font>
    <font>
      <b/>
      <sz val="9"/>
      <color theme="1"/>
      <name val="Times New Roman"/>
      <family val="1"/>
    </font>
    <font>
      <sz val="13"/>
      <color rgb="FF000000"/>
      <name val="Times New Roman"/>
      <family val="1"/>
    </font>
    <font>
      <b/>
      <sz val="11"/>
      <name val="Arial"/>
      <family val="2"/>
    </font>
    <font>
      <sz val="12"/>
      <name val="Times New Roman"/>
      <family val="2"/>
    </font>
    <font>
      <sz val="11"/>
      <name val="Arial"/>
      <family val="2"/>
    </font>
    <font>
      <b/>
      <sz val="12"/>
      <name val="Arial"/>
      <family val="2"/>
    </font>
    <font>
      <sz val="12"/>
      <name val="Arial"/>
      <family val="2"/>
    </font>
    <font>
      <i/>
      <sz val="12"/>
      <name val="Arial"/>
      <family val="2"/>
    </font>
    <font>
      <b/>
      <sz val="14"/>
      <color rgb="FFFF0000"/>
      <name val="Times New Roman"/>
      <family val="1"/>
    </font>
  </fonts>
  <fills count="5">
    <fill>
      <patternFill patternType="none"/>
    </fill>
    <fill>
      <patternFill patternType="gray125"/>
    </fill>
    <fill>
      <patternFill patternType="solid">
        <fgColor rgb="FFFFFFFF"/>
        <bgColor indexed="64"/>
      </patternFill>
    </fill>
    <fill>
      <patternFill patternType="solid">
        <fgColor rgb="FFFFFF00"/>
        <bgColor indexed="64"/>
      </patternFill>
    </fill>
    <fill>
      <patternFill patternType="solid">
        <fgColor rgb="FFF0F0F0"/>
        <bgColor indexed="64"/>
      </patternFill>
    </fill>
  </fills>
  <borders count="50">
    <border>
      <left/>
      <right/>
      <top/>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style="thin">
        <color rgb="FF000000"/>
      </right>
      <top/>
      <bottom style="dotted">
        <color rgb="FF000000"/>
      </bottom>
      <diagonal/>
    </border>
    <border>
      <left/>
      <right style="thin">
        <color rgb="FF000000"/>
      </right>
      <top/>
      <bottom style="thin">
        <color rgb="FF000000"/>
      </bottom>
      <diagonal/>
    </border>
    <border>
      <left style="thin">
        <color rgb="FF000000"/>
      </left>
      <right style="thin">
        <color rgb="FF000000"/>
      </right>
      <top style="medium">
        <color rgb="FF000000"/>
      </top>
      <bottom/>
      <diagonal/>
    </border>
    <border>
      <left style="thin">
        <color rgb="FF000000"/>
      </left>
      <right style="thin">
        <color rgb="FF000000"/>
      </right>
      <top style="thin">
        <color rgb="FF000000"/>
      </top>
      <bottom/>
      <diagonal/>
    </border>
    <border>
      <left/>
      <right style="thin">
        <color rgb="FF000000"/>
      </right>
      <top/>
      <bottom/>
      <diagonal/>
    </border>
    <border>
      <left style="thin">
        <color indexed="64"/>
      </left>
      <right style="medium">
        <color indexed="64"/>
      </right>
      <top/>
      <bottom/>
      <diagonal/>
    </border>
  </borders>
  <cellStyleXfs count="1">
    <xf numFmtId="0" fontId="0" fillId="0" borderId="0"/>
  </cellStyleXfs>
  <cellXfs count="235">
    <xf numFmtId="0" fontId="0" fillId="0" borderId="0" xfId="0"/>
    <xf numFmtId="0" fontId="7" fillId="0" borderId="0" xfId="0" applyFont="1"/>
    <xf numFmtId="0" fontId="7" fillId="0" borderId="0" xfId="0" applyFont="1" applyAlignment="1">
      <alignment vertical="center"/>
    </xf>
    <xf numFmtId="0" fontId="6" fillId="0" borderId="0" xfId="0" applyFont="1" applyAlignment="1">
      <alignment vertical="center"/>
    </xf>
    <xf numFmtId="0" fontId="7" fillId="0" borderId="0" xfId="0" applyFont="1" applyAlignment="1">
      <alignment horizontal="center" vertical="center" wrapText="1"/>
    </xf>
    <xf numFmtId="0" fontId="6" fillId="0" borderId="0" xfId="0" applyFont="1" applyAlignment="1">
      <alignment horizontal="center" vertical="center"/>
    </xf>
    <xf numFmtId="0" fontId="7" fillId="0" borderId="0" xfId="0" applyFont="1" applyAlignment="1"/>
    <xf numFmtId="0" fontId="6" fillId="0" borderId="0" xfId="0" applyFont="1"/>
    <xf numFmtId="0" fontId="7" fillId="0" borderId="0" xfId="0" applyFont="1" applyAlignment="1">
      <alignment horizontal="center"/>
    </xf>
    <xf numFmtId="0" fontId="7" fillId="0" borderId="0" xfId="0" applyFont="1" applyAlignment="1">
      <alignment horizontal="center" vertical="center" wrapText="1"/>
    </xf>
    <xf numFmtId="0" fontId="7" fillId="2" borderId="5"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9" xfId="0" applyFont="1" applyFill="1" applyBorder="1" applyAlignment="1">
      <alignment vertical="center" wrapText="1"/>
    </xf>
    <xf numFmtId="0" fontId="7" fillId="2" borderId="10" xfId="0" applyFont="1" applyFill="1" applyBorder="1" applyAlignment="1">
      <alignment vertical="center" wrapText="1"/>
    </xf>
    <xf numFmtId="0" fontId="7" fillId="2" borderId="11" xfId="0" applyFont="1" applyFill="1" applyBorder="1" applyAlignment="1">
      <alignment horizontal="center" vertical="center" wrapText="1"/>
    </xf>
    <xf numFmtId="0" fontId="7" fillId="0" borderId="9" xfId="0" applyFont="1" applyBorder="1" applyAlignment="1">
      <alignment horizontal="center" vertical="center" wrapText="1"/>
    </xf>
    <xf numFmtId="0" fontId="7" fillId="0" borderId="9" xfId="0" applyFont="1" applyBorder="1" applyAlignment="1">
      <alignment vertical="center" wrapText="1"/>
    </xf>
    <xf numFmtId="0" fontId="6" fillId="2" borderId="9"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6" fillId="2" borderId="9" xfId="0" applyFont="1" applyFill="1" applyBorder="1" applyAlignment="1">
      <alignment vertical="center" wrapText="1"/>
    </xf>
    <xf numFmtId="0" fontId="7" fillId="0" borderId="0" xfId="0" applyFont="1" applyAlignment="1">
      <alignment horizontal="center" vertical="center"/>
    </xf>
    <xf numFmtId="0" fontId="10" fillId="0" borderId="0" xfId="0" applyFont="1" applyAlignment="1">
      <alignment horizontal="center" vertical="center"/>
    </xf>
    <xf numFmtId="0" fontId="10" fillId="0" borderId="0" xfId="0" applyFont="1" applyAlignment="1">
      <alignment horizontal="center"/>
    </xf>
    <xf numFmtId="0" fontId="6" fillId="0" borderId="0" xfId="0" applyFont="1" applyAlignment="1">
      <alignment horizontal="center"/>
    </xf>
    <xf numFmtId="0" fontId="7" fillId="2" borderId="12"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7" fillId="0" borderId="0" xfId="0" applyFont="1" applyBorder="1"/>
    <xf numFmtId="0" fontId="6" fillId="2" borderId="8"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2" xfId="0" applyFont="1" applyFill="1" applyBorder="1" applyAlignment="1">
      <alignment vertical="center" wrapText="1"/>
    </xf>
    <xf numFmtId="0" fontId="7" fillId="0" borderId="4" xfId="0" applyFont="1" applyBorder="1"/>
    <xf numFmtId="0" fontId="7" fillId="0" borderId="0" xfId="0" applyFont="1" applyBorder="1" applyAlignment="1">
      <alignment horizontal="left"/>
    </xf>
    <xf numFmtId="0" fontId="6" fillId="0" borderId="8" xfId="0" applyFont="1" applyBorder="1" applyAlignment="1">
      <alignment horizontal="center" vertical="center" wrapText="1"/>
    </xf>
    <xf numFmtId="0" fontId="7" fillId="0" borderId="8" xfId="0" applyFont="1" applyBorder="1" applyAlignment="1">
      <alignment horizontal="center" vertical="center" wrapText="1"/>
    </xf>
    <xf numFmtId="0" fontId="6" fillId="0" borderId="8" xfId="0" applyFont="1" applyBorder="1" applyAlignment="1">
      <alignment horizontal="center" vertical="center" wrapText="1"/>
    </xf>
    <xf numFmtId="0" fontId="7" fillId="0" borderId="0" xfId="0" applyFont="1" applyBorder="1" applyAlignment="1">
      <alignment horizontal="center" vertical="center"/>
    </xf>
    <xf numFmtId="0" fontId="7" fillId="0" borderId="1" xfId="0" applyFont="1" applyBorder="1" applyAlignment="1">
      <alignment horizontal="center" vertical="center"/>
    </xf>
    <xf numFmtId="0" fontId="7" fillId="0" borderId="4" xfId="0" applyFont="1" applyBorder="1" applyAlignment="1">
      <alignment horizontal="center" vertical="center"/>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2" borderId="8"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7" fillId="2" borderId="33"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9" xfId="0" applyFont="1" applyFill="1" applyBorder="1" applyAlignment="1">
      <alignment vertical="center" wrapText="1"/>
    </xf>
    <xf numFmtId="0" fontId="6" fillId="3" borderId="8"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12" xfId="0" applyFont="1" applyFill="1" applyBorder="1" applyAlignment="1">
      <alignment vertical="center" wrapText="1"/>
    </xf>
    <xf numFmtId="0" fontId="7" fillId="3" borderId="22" xfId="0" applyFont="1" applyFill="1" applyBorder="1" applyAlignment="1">
      <alignment vertical="center" wrapText="1"/>
    </xf>
    <xf numFmtId="0" fontId="10" fillId="2" borderId="22"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7" fillId="3" borderId="0" xfId="0" applyFont="1" applyFill="1"/>
    <xf numFmtId="0" fontId="6" fillId="0" borderId="9" xfId="0" applyFont="1" applyBorder="1" applyAlignment="1">
      <alignment horizontal="center" vertical="top" wrapText="1"/>
    </xf>
    <xf numFmtId="0" fontId="6" fillId="0" borderId="10" xfId="0" applyFont="1" applyBorder="1" applyAlignment="1">
      <alignment horizontal="center" vertical="top" wrapText="1"/>
    </xf>
    <xf numFmtId="0" fontId="7" fillId="0" borderId="37" xfId="0" applyFont="1" applyBorder="1" applyAlignment="1">
      <alignment horizontal="center" vertical="center" wrapText="1"/>
    </xf>
    <xf numFmtId="0" fontId="7" fillId="0" borderId="33" xfId="0" applyFont="1" applyBorder="1" applyAlignment="1">
      <alignment vertical="center" wrapText="1"/>
    </xf>
    <xf numFmtId="0" fontId="7" fillId="0" borderId="33" xfId="0" applyFont="1" applyBorder="1" applyAlignment="1">
      <alignment horizontal="center" vertical="center" wrapText="1"/>
    </xf>
    <xf numFmtId="0" fontId="7" fillId="0" borderId="38" xfId="0" applyFont="1" applyBorder="1" applyAlignment="1">
      <alignment horizontal="center" vertical="center" wrapText="1"/>
    </xf>
    <xf numFmtId="0" fontId="6" fillId="3" borderId="9" xfId="0" applyFont="1" applyFill="1" applyBorder="1" applyAlignment="1">
      <alignment horizontal="center" vertical="center" wrapText="1"/>
    </xf>
    <xf numFmtId="0" fontId="6" fillId="3" borderId="0" xfId="0" applyFont="1" applyFill="1"/>
    <xf numFmtId="0" fontId="6" fillId="3" borderId="9"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36" xfId="0" applyFont="1" applyFill="1" applyBorder="1" applyAlignment="1">
      <alignment vertical="center" wrapText="1"/>
    </xf>
    <xf numFmtId="0" fontId="6" fillId="3" borderId="10" xfId="0" applyFont="1" applyFill="1" applyBorder="1" applyAlignment="1">
      <alignment horizontal="center" vertical="center" wrapText="1"/>
    </xf>
    <xf numFmtId="0" fontId="7" fillId="0" borderId="0" xfId="0" applyFont="1" applyAlignment="1">
      <alignment horizontal="left" vertical="center"/>
    </xf>
    <xf numFmtId="0" fontId="6" fillId="0" borderId="0" xfId="0" applyFont="1" applyAlignment="1">
      <alignment horizontal="left" vertical="center"/>
    </xf>
    <xf numFmtId="0" fontId="7" fillId="0" borderId="2" xfId="0" applyFont="1" applyBorder="1" applyAlignment="1">
      <alignment horizontal="right"/>
    </xf>
    <xf numFmtId="0" fontId="7" fillId="0" borderId="16" xfId="0" applyFont="1" applyBorder="1" applyAlignment="1">
      <alignment horizontal="center" vertical="center" wrapText="1"/>
    </xf>
    <xf numFmtId="0" fontId="7" fillId="0" borderId="31" xfId="0" applyFont="1" applyBorder="1" applyAlignment="1">
      <alignment horizontal="center" vertical="center" wrapText="1"/>
    </xf>
    <xf numFmtId="0" fontId="7" fillId="2" borderId="38" xfId="0" applyFont="1" applyFill="1" applyBorder="1" applyAlignment="1">
      <alignment horizontal="center" vertical="center" wrapText="1"/>
    </xf>
    <xf numFmtId="165" fontId="10" fillId="2" borderId="22" xfId="0" applyNumberFormat="1" applyFont="1" applyFill="1" applyBorder="1" applyAlignment="1">
      <alignment horizontal="center" vertical="center" wrapText="1"/>
    </xf>
    <xf numFmtId="0" fontId="6" fillId="3" borderId="14" xfId="0" applyFont="1" applyFill="1" applyBorder="1" applyAlignment="1">
      <alignment vertical="center" wrapText="1"/>
    </xf>
    <xf numFmtId="0" fontId="7" fillId="3" borderId="27"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3" borderId="19" xfId="0" applyFont="1" applyFill="1" applyBorder="1" applyAlignment="1">
      <alignment horizontal="center" vertical="center" wrapText="1"/>
    </xf>
    <xf numFmtId="165" fontId="10" fillId="2" borderId="35" xfId="0" applyNumberFormat="1" applyFont="1" applyFill="1" applyBorder="1" applyAlignment="1">
      <alignment horizontal="center" vertical="center" wrapText="1"/>
    </xf>
    <xf numFmtId="0" fontId="6" fillId="2" borderId="33" xfId="0" applyFont="1" applyFill="1" applyBorder="1" applyAlignment="1">
      <alignment horizontal="center" vertical="center" wrapText="1"/>
    </xf>
    <xf numFmtId="165" fontId="12" fillId="2" borderId="22" xfId="0" applyNumberFormat="1" applyFont="1" applyFill="1" applyBorder="1" applyAlignment="1">
      <alignment horizontal="center" vertical="center" wrapText="1"/>
    </xf>
    <xf numFmtId="0" fontId="6" fillId="2" borderId="33" xfId="0" quotePrefix="1" applyFont="1" applyFill="1" applyBorder="1" applyAlignment="1">
      <alignment horizontal="center" vertical="center" wrapText="1"/>
    </xf>
    <xf numFmtId="0" fontId="6" fillId="2" borderId="9" xfId="0" quotePrefix="1" applyFont="1" applyFill="1" applyBorder="1" applyAlignment="1">
      <alignment horizontal="center" vertical="center" wrapText="1"/>
    </xf>
    <xf numFmtId="0" fontId="6" fillId="3" borderId="5" xfId="0" applyFont="1" applyFill="1" applyBorder="1" applyAlignment="1">
      <alignment horizontal="center" vertical="center" wrapText="1"/>
    </xf>
    <xf numFmtId="0" fontId="13" fillId="0" borderId="9" xfId="0" applyFont="1" applyBorder="1" applyAlignment="1">
      <alignment horizontal="center" vertical="top" wrapText="1"/>
    </xf>
    <xf numFmtId="0" fontId="13" fillId="0" borderId="10" xfId="0" applyFont="1" applyBorder="1" applyAlignment="1">
      <alignment horizontal="center" vertical="top" wrapText="1"/>
    </xf>
    <xf numFmtId="0" fontId="14" fillId="0" borderId="9" xfId="0" applyFont="1" applyBorder="1" applyAlignment="1">
      <alignment horizontal="center" vertical="top" wrapText="1"/>
    </xf>
    <xf numFmtId="0" fontId="7" fillId="0" borderId="3" xfId="0" applyFont="1" applyBorder="1" applyAlignment="1">
      <alignment horizontal="center"/>
    </xf>
    <xf numFmtId="0" fontId="15" fillId="0" borderId="12" xfId="0" applyFont="1" applyBorder="1" applyAlignment="1">
      <alignment horizontal="justify" vertical="center" wrapText="1"/>
    </xf>
    <xf numFmtId="0" fontId="15" fillId="0" borderId="13" xfId="0" applyFont="1" applyBorder="1" applyAlignment="1">
      <alignment horizontal="justify" vertical="center" wrapText="1"/>
    </xf>
    <xf numFmtId="0" fontId="16" fillId="0" borderId="0" xfId="0" applyFont="1"/>
    <xf numFmtId="0" fontId="17" fillId="0" borderId="0" xfId="0" applyFont="1"/>
    <xf numFmtId="0" fontId="16" fillId="4" borderId="40" xfId="0" applyFont="1" applyFill="1" applyBorder="1" applyAlignment="1">
      <alignment horizontal="center" vertical="center" wrapText="1"/>
    </xf>
    <xf numFmtId="0" fontId="16" fillId="4" borderId="41" xfId="0" applyFont="1" applyFill="1" applyBorder="1" applyAlignment="1">
      <alignment horizontal="center" vertical="center" wrapText="1"/>
    </xf>
    <xf numFmtId="0" fontId="18" fillId="4" borderId="44" xfId="0" applyFont="1" applyFill="1" applyBorder="1" applyAlignment="1">
      <alignment horizontal="justify" vertical="center" wrapText="1"/>
    </xf>
    <xf numFmtId="0" fontId="18" fillId="4" borderId="45" xfId="0" applyFont="1" applyFill="1" applyBorder="1" applyAlignment="1">
      <alignment horizontal="justify" vertical="center" wrapText="1"/>
    </xf>
    <xf numFmtId="0" fontId="18" fillId="4" borderId="44" xfId="0" applyFont="1" applyFill="1" applyBorder="1" applyAlignment="1">
      <alignment horizontal="left" vertical="center" wrapText="1"/>
    </xf>
    <xf numFmtId="0" fontId="19" fillId="0" borderId="40" xfId="0" applyFont="1" applyBorder="1" applyAlignment="1">
      <alignment horizontal="center" vertical="center" wrapText="1"/>
    </xf>
    <xf numFmtId="0" fontId="19" fillId="0" borderId="41" xfId="0" applyFont="1" applyBorder="1" applyAlignment="1">
      <alignment horizontal="center" vertical="center" wrapText="1"/>
    </xf>
    <xf numFmtId="0" fontId="20" fillId="0" borderId="45" xfId="0" applyFont="1" applyBorder="1" applyAlignment="1">
      <alignment horizontal="justify" vertical="center" wrapText="1"/>
    </xf>
    <xf numFmtId="0" fontId="20" fillId="0" borderId="45" xfId="0" applyFont="1" applyBorder="1" applyAlignment="1">
      <alignment horizontal="left" vertical="center" wrapText="1"/>
    </xf>
    <xf numFmtId="0" fontId="20" fillId="0" borderId="48" xfId="0" applyFont="1" applyBorder="1" applyAlignment="1">
      <alignment horizontal="justify" vertical="center" wrapText="1"/>
    </xf>
    <xf numFmtId="0" fontId="7" fillId="3" borderId="9" xfId="0" applyFont="1" applyFill="1" applyBorder="1" applyAlignment="1">
      <alignment horizontal="center" vertical="center" wrapText="1"/>
    </xf>
    <xf numFmtId="0" fontId="7" fillId="2" borderId="33" xfId="0" quotePrefix="1" applyFont="1" applyFill="1" applyBorder="1" applyAlignment="1">
      <alignment horizontal="center" vertical="center" wrapText="1"/>
    </xf>
    <xf numFmtId="0" fontId="7" fillId="2" borderId="38" xfId="0" quotePrefix="1" applyFont="1" applyFill="1" applyBorder="1" applyAlignment="1">
      <alignment horizontal="center" vertical="center" wrapText="1"/>
    </xf>
    <xf numFmtId="0" fontId="6" fillId="2" borderId="10" xfId="0" quotePrefix="1" applyFont="1" applyFill="1" applyBorder="1" applyAlignment="1">
      <alignment horizontal="center" vertical="center" wrapText="1"/>
    </xf>
    <xf numFmtId="16" fontId="6" fillId="3" borderId="12" xfId="0" quotePrefix="1" applyNumberFormat="1" applyFont="1" applyFill="1" applyBorder="1" applyAlignment="1">
      <alignment horizontal="center" vertical="center" wrapText="1"/>
    </xf>
    <xf numFmtId="0" fontId="7" fillId="3" borderId="12" xfId="0" quotePrefix="1" applyFont="1" applyFill="1" applyBorder="1" applyAlignment="1">
      <alignment horizontal="center" vertical="center" wrapText="1"/>
    </xf>
    <xf numFmtId="0" fontId="7" fillId="3" borderId="13" xfId="0" quotePrefix="1" applyFont="1" applyFill="1" applyBorder="1" applyAlignment="1">
      <alignment horizontal="center" vertical="center" wrapText="1"/>
    </xf>
    <xf numFmtId="0" fontId="6" fillId="0" borderId="0" xfId="0" applyFont="1" applyAlignment="1">
      <alignment horizontal="center" vertical="center"/>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6" fillId="3" borderId="39" xfId="0" applyFont="1" applyFill="1" applyBorder="1" applyAlignment="1">
      <alignment horizontal="center" vertical="center" wrapText="1"/>
    </xf>
    <xf numFmtId="0" fontId="7" fillId="3" borderId="39"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3" borderId="9" xfId="0" quotePrefix="1" applyFont="1" applyFill="1" applyBorder="1" applyAlignment="1">
      <alignment horizontal="center" vertical="center" wrapText="1"/>
    </xf>
    <xf numFmtId="0" fontId="6" fillId="3" borderId="9" xfId="0" quotePrefix="1" applyFont="1" applyFill="1" applyBorder="1" applyAlignment="1">
      <alignment horizontal="center" vertical="center" wrapText="1"/>
    </xf>
    <xf numFmtId="0" fontId="6" fillId="3" borderId="20" xfId="0" applyFont="1" applyFill="1" applyBorder="1" applyAlignment="1">
      <alignment vertical="center" wrapText="1"/>
    </xf>
    <xf numFmtId="0" fontId="7" fillId="3" borderId="10" xfId="0" quotePrefix="1" applyFont="1" applyFill="1" applyBorder="1" applyAlignment="1">
      <alignment horizontal="center" vertical="center" wrapText="1"/>
    </xf>
    <xf numFmtId="165" fontId="10" fillId="3" borderId="35" xfId="0" applyNumberFormat="1" applyFont="1" applyFill="1" applyBorder="1" applyAlignment="1">
      <alignment horizontal="center" vertical="center" wrapText="1"/>
    </xf>
    <xf numFmtId="0" fontId="7" fillId="3" borderId="38" xfId="0" applyFont="1" applyFill="1" applyBorder="1" applyAlignment="1">
      <alignment horizontal="center" vertical="center" wrapText="1"/>
    </xf>
    <xf numFmtId="0" fontId="7" fillId="3" borderId="49" xfId="0" quotePrefix="1" applyFont="1" applyFill="1" applyBorder="1" applyAlignment="1">
      <alignment horizontal="center" vertical="center" wrapText="1"/>
    </xf>
    <xf numFmtId="0" fontId="7" fillId="2" borderId="9" xfId="0" quotePrefix="1" applyFont="1" applyFill="1" applyBorder="1" applyAlignment="1">
      <alignment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11" fillId="0" borderId="0" xfId="0" applyFont="1" applyAlignment="1">
      <alignment horizontal="center"/>
    </xf>
    <xf numFmtId="0" fontId="11" fillId="0" borderId="4" xfId="0" applyFont="1" applyBorder="1" applyAlignment="1">
      <alignment horizontal="center" vertical="top" wrapText="1"/>
    </xf>
    <xf numFmtId="0" fontId="10" fillId="0" borderId="0" xfId="0" applyFont="1" applyAlignment="1">
      <alignment horizontal="center" vertical="center" wrapText="1"/>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9" xfId="0" applyFont="1" applyFill="1" applyBorder="1" applyAlignment="1">
      <alignment horizontal="justify" vertical="top" wrapText="1"/>
    </xf>
    <xf numFmtId="0" fontId="7" fillId="2" borderId="10" xfId="0" applyFont="1" applyFill="1" applyBorder="1" applyAlignment="1">
      <alignment horizontal="justify" vertical="top" wrapText="1"/>
    </xf>
    <xf numFmtId="0" fontId="7" fillId="2" borderId="14" xfId="0" applyFont="1" applyFill="1" applyBorder="1" applyAlignment="1">
      <alignment horizontal="left" vertical="center" wrapText="1"/>
    </xf>
    <xf numFmtId="0" fontId="7" fillId="2" borderId="39" xfId="0" applyFont="1" applyFill="1" applyBorder="1" applyAlignment="1">
      <alignment horizontal="left" vertical="center" wrapText="1"/>
    </xf>
    <xf numFmtId="0" fontId="7" fillId="2" borderId="27" xfId="0" applyFont="1" applyFill="1" applyBorder="1" applyAlignment="1">
      <alignment horizontal="left" vertical="center" wrapText="1"/>
    </xf>
    <xf numFmtId="0" fontId="6" fillId="3" borderId="5"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7" fillId="0" borderId="0" xfId="0" applyFont="1" applyAlignment="1">
      <alignment vertical="center" wrapText="1"/>
    </xf>
    <xf numFmtId="0" fontId="7" fillId="0" borderId="0" xfId="0" applyFont="1" applyAlignment="1">
      <alignment horizontal="center" vertical="center" wrapText="1"/>
    </xf>
    <xf numFmtId="0" fontId="6" fillId="3" borderId="16"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7" fillId="2" borderId="39"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6" fillId="2" borderId="39" xfId="0" applyFont="1" applyFill="1" applyBorder="1" applyAlignment="1">
      <alignment horizontal="center" vertical="center" wrapText="1"/>
    </xf>
    <xf numFmtId="0" fontId="7" fillId="3" borderId="39"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10" fillId="0" borderId="0" xfId="0" applyFont="1" applyAlignment="1">
      <alignment horizontal="center"/>
    </xf>
    <xf numFmtId="0" fontId="6" fillId="2" borderId="5"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2" borderId="14" xfId="0" applyFont="1" applyFill="1" applyBorder="1" applyAlignment="1">
      <alignment horizontal="center" vertical="center" wrapText="1"/>
    </xf>
    <xf numFmtId="0" fontId="7" fillId="2" borderId="27" xfId="0" applyFont="1" applyFill="1" applyBorder="1" applyAlignment="1">
      <alignment horizontal="center" vertical="center" wrapText="1"/>
    </xf>
    <xf numFmtId="0" fontId="5" fillId="0" borderId="23" xfId="0" applyFont="1" applyBorder="1" applyAlignment="1">
      <alignment horizontal="left" vertical="top" wrapText="1"/>
    </xf>
    <xf numFmtId="164" fontId="7" fillId="0" borderId="14" xfId="0" applyNumberFormat="1" applyFont="1" applyBorder="1" applyAlignment="1">
      <alignment horizontal="center" vertical="center" wrapText="1"/>
    </xf>
    <xf numFmtId="164" fontId="7" fillId="0" borderId="27" xfId="0" applyNumberFormat="1" applyFont="1" applyBorder="1" applyAlignment="1">
      <alignment horizontal="center" vertical="center" wrapText="1"/>
    </xf>
    <xf numFmtId="0" fontId="7" fillId="0" borderId="27" xfId="0" applyFont="1" applyBorder="1" applyAlignment="1">
      <alignment horizontal="center"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7" fillId="2" borderId="15" xfId="0" applyFont="1" applyFill="1" applyBorder="1" applyAlignment="1">
      <alignment horizontal="left" vertical="center" wrapText="1"/>
    </xf>
    <xf numFmtId="0" fontId="7" fillId="2" borderId="15" xfId="0" applyFont="1" applyFill="1" applyBorder="1" applyAlignment="1">
      <alignment horizontal="center" vertical="center" wrapText="1"/>
    </xf>
    <xf numFmtId="0" fontId="7" fillId="2" borderId="9" xfId="0" applyFont="1" applyFill="1" applyBorder="1" applyAlignment="1">
      <alignment horizontal="left" vertical="center" wrapText="1"/>
    </xf>
    <xf numFmtId="0" fontId="6" fillId="2" borderId="24" xfId="0" applyFont="1" applyFill="1" applyBorder="1" applyAlignment="1">
      <alignment horizontal="left" vertical="center" wrapText="1"/>
    </xf>
    <xf numFmtId="0" fontId="6" fillId="2" borderId="25" xfId="0" applyFont="1" applyFill="1" applyBorder="1" applyAlignment="1">
      <alignment horizontal="left" vertical="center" wrapText="1"/>
    </xf>
    <xf numFmtId="0" fontId="6" fillId="2" borderId="24"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7" fillId="0" borderId="28" xfId="0" applyFont="1" applyBorder="1" applyAlignment="1">
      <alignment horizontal="left" vertical="center" wrapText="1"/>
    </xf>
    <xf numFmtId="0" fontId="7" fillId="0" borderId="29" xfId="0" applyFont="1" applyBorder="1" applyAlignment="1">
      <alignment horizontal="left" vertical="center" wrapText="1"/>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32" xfId="0" applyFont="1" applyBorder="1" applyAlignment="1">
      <alignment horizontal="center" vertical="center" wrapTex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6" fillId="0" borderId="9" xfId="0" applyFont="1" applyBorder="1" applyAlignment="1">
      <alignment horizontal="center"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11" fillId="0" borderId="0" xfId="0" applyFont="1" applyBorder="1" applyAlignment="1">
      <alignment horizontal="center" vertical="top" wrapText="1"/>
    </xf>
    <xf numFmtId="0" fontId="6" fillId="0" borderId="8" xfId="0" applyFont="1" applyBorder="1" applyAlignment="1">
      <alignment horizontal="center"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6" fillId="0" borderId="18" xfId="0" applyFont="1" applyBorder="1" applyAlignment="1">
      <alignment horizontal="left" vertical="center" wrapText="1"/>
    </xf>
    <xf numFmtId="0" fontId="7" fillId="0" borderId="21" xfId="0" applyFont="1" applyBorder="1" applyAlignment="1">
      <alignment horizontal="center" vertical="center" wrapText="1"/>
    </xf>
    <xf numFmtId="0" fontId="7" fillId="0" borderId="18" xfId="0" applyFont="1" applyBorder="1" applyAlignment="1">
      <alignment horizontal="center" vertical="center" wrapText="1"/>
    </xf>
    <xf numFmtId="0" fontId="6" fillId="3" borderId="22" xfId="0" applyFont="1" applyFill="1" applyBorder="1" applyAlignment="1">
      <alignment horizontal="center" vertical="center" wrapText="1"/>
    </xf>
    <xf numFmtId="0" fontId="6" fillId="3" borderId="35"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0" borderId="5"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3" borderId="34" xfId="0"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19" fillId="0" borderId="47" xfId="0" applyFont="1" applyBorder="1" applyAlignment="1">
      <alignment horizontal="center" vertical="center" wrapText="1"/>
    </xf>
    <xf numFmtId="0" fontId="19" fillId="0" borderId="43" xfId="0" applyFont="1" applyBorder="1" applyAlignment="1">
      <alignment horizontal="center" vertical="center" wrapText="1"/>
    </xf>
    <xf numFmtId="0" fontId="19" fillId="0" borderId="42" xfId="0" applyFont="1" applyBorder="1" applyAlignment="1">
      <alignment horizontal="center" vertical="center" wrapText="1"/>
    </xf>
    <xf numFmtId="0" fontId="16" fillId="4" borderId="46" xfId="0" applyFont="1" applyFill="1" applyBorder="1" applyAlignment="1">
      <alignment horizontal="center" vertical="center" wrapText="1"/>
    </xf>
    <xf numFmtId="0" fontId="16" fillId="4" borderId="43" xfId="0" applyFont="1" applyFill="1" applyBorder="1" applyAlignment="1">
      <alignment horizontal="center" vertical="center" wrapText="1"/>
    </xf>
    <xf numFmtId="0" fontId="16" fillId="4" borderId="42" xfId="0" applyFont="1" applyFill="1" applyBorder="1" applyAlignment="1">
      <alignment horizontal="center" vertical="center" wrapText="1"/>
    </xf>
    <xf numFmtId="0" fontId="16" fillId="4" borderId="47" xfId="0" applyFont="1" applyFill="1" applyBorder="1" applyAlignment="1">
      <alignment horizontal="center" vertical="center" wrapText="1"/>
    </xf>
    <xf numFmtId="0" fontId="19" fillId="0" borderId="46"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topLeftCell="A13" zoomScale="70" zoomScaleNormal="70" workbookViewId="0">
      <selection activeCell="O8" sqref="O8"/>
    </sheetView>
  </sheetViews>
  <sheetFormatPr defaultRowHeight="16.5" x14ac:dyDescent="0.25"/>
  <cols>
    <col min="1" max="1" width="4.25" style="1" customWidth="1"/>
    <col min="2" max="2" width="18.625" style="1" customWidth="1"/>
    <col min="3" max="6" width="16.5" style="1" customWidth="1"/>
    <col min="7" max="16384" width="9" style="1"/>
  </cols>
  <sheetData>
    <row r="1" spans="1:6" x14ac:dyDescent="0.25">
      <c r="A1" s="137" t="s">
        <v>0</v>
      </c>
      <c r="B1" s="137"/>
      <c r="C1" s="137"/>
      <c r="D1" s="137"/>
      <c r="E1" s="137"/>
      <c r="F1" s="137"/>
    </row>
    <row r="2" spans="1:6" x14ac:dyDescent="0.25">
      <c r="A2" s="2" t="s">
        <v>139</v>
      </c>
    </row>
    <row r="3" spans="1:6" x14ac:dyDescent="0.25">
      <c r="A3" s="3" t="s">
        <v>140</v>
      </c>
    </row>
    <row r="4" spans="1:6" s="6" customFormat="1" ht="27" customHeight="1" x14ac:dyDescent="0.3">
      <c r="A4" s="138" t="s">
        <v>1</v>
      </c>
      <c r="B4" s="138"/>
      <c r="C4" s="138"/>
      <c r="D4" s="138"/>
      <c r="E4" s="138"/>
      <c r="F4" s="138"/>
    </row>
    <row r="5" spans="1:6" ht="45" customHeight="1" thickBot="1" x14ac:dyDescent="0.3">
      <c r="A5" s="139" t="s">
        <v>286</v>
      </c>
      <c r="B5" s="139"/>
      <c r="C5" s="139"/>
      <c r="D5" s="139"/>
      <c r="E5" s="139"/>
      <c r="F5" s="139"/>
    </row>
    <row r="6" spans="1:6" s="7" customFormat="1" ht="32.25" customHeight="1" x14ac:dyDescent="0.25">
      <c r="A6" s="148" t="s">
        <v>2</v>
      </c>
      <c r="B6" s="150" t="s">
        <v>3</v>
      </c>
      <c r="C6" s="150" t="s">
        <v>4</v>
      </c>
      <c r="D6" s="150"/>
      <c r="E6" s="150"/>
      <c r="F6" s="152"/>
    </row>
    <row r="7" spans="1:6" s="7" customFormat="1" ht="32.25" customHeight="1" x14ac:dyDescent="0.25">
      <c r="A7" s="149"/>
      <c r="B7" s="151"/>
      <c r="C7" s="66" t="s">
        <v>149</v>
      </c>
      <c r="D7" s="66" t="s">
        <v>141</v>
      </c>
      <c r="E7" s="66" t="s">
        <v>142</v>
      </c>
      <c r="F7" s="70" t="s">
        <v>143</v>
      </c>
    </row>
    <row r="8" spans="1:6" ht="128.25" customHeight="1" x14ac:dyDescent="0.25">
      <c r="A8" s="44" t="s">
        <v>6</v>
      </c>
      <c r="B8" s="19" t="s">
        <v>7</v>
      </c>
      <c r="C8" s="12" t="s">
        <v>191</v>
      </c>
      <c r="D8" s="12" t="s">
        <v>192</v>
      </c>
      <c r="E8" s="12" t="s">
        <v>193</v>
      </c>
      <c r="F8" s="13" t="s">
        <v>194</v>
      </c>
    </row>
    <row r="9" spans="1:6" ht="75" customHeight="1" x14ac:dyDescent="0.25">
      <c r="A9" s="44" t="s">
        <v>8</v>
      </c>
      <c r="B9" s="19" t="s">
        <v>9</v>
      </c>
      <c r="C9" s="141" t="s">
        <v>195</v>
      </c>
      <c r="D9" s="141"/>
      <c r="E9" s="141"/>
      <c r="F9" s="142"/>
    </row>
    <row r="10" spans="1:6" ht="398.25" customHeight="1" x14ac:dyDescent="0.25">
      <c r="A10" s="44" t="s">
        <v>10</v>
      </c>
      <c r="B10" s="19" t="s">
        <v>11</v>
      </c>
      <c r="C10" s="143" t="s">
        <v>196</v>
      </c>
      <c r="D10" s="143"/>
      <c r="E10" s="143"/>
      <c r="F10" s="144"/>
    </row>
    <row r="11" spans="1:6" ht="173.25" customHeight="1" x14ac:dyDescent="0.25">
      <c r="A11" s="44" t="s">
        <v>12</v>
      </c>
      <c r="B11" s="19" t="s">
        <v>13</v>
      </c>
      <c r="C11" s="143" t="s">
        <v>197</v>
      </c>
      <c r="D11" s="143"/>
      <c r="E11" s="143"/>
      <c r="F11" s="144"/>
    </row>
    <row r="12" spans="1:6" ht="242.25" customHeight="1" x14ac:dyDescent="0.25">
      <c r="A12" s="44" t="s">
        <v>14</v>
      </c>
      <c r="B12" s="19" t="s">
        <v>15</v>
      </c>
      <c r="C12" s="145" t="s">
        <v>278</v>
      </c>
      <c r="D12" s="146"/>
      <c r="E12" s="146"/>
      <c r="F12" s="147"/>
    </row>
    <row r="13" spans="1:6" ht="78" customHeight="1" thickBot="1" x14ac:dyDescent="0.3">
      <c r="A13" s="14" t="s">
        <v>16</v>
      </c>
      <c r="B13" s="30" t="s">
        <v>17</v>
      </c>
      <c r="C13" s="93" t="s">
        <v>201</v>
      </c>
      <c r="D13" s="93" t="s">
        <v>200</v>
      </c>
      <c r="E13" s="93" t="s">
        <v>198</v>
      </c>
      <c r="F13" s="94" t="s">
        <v>199</v>
      </c>
    </row>
    <row r="14" spans="1:6" x14ac:dyDescent="0.25">
      <c r="A14" s="153"/>
      <c r="D14" s="140" t="s">
        <v>306</v>
      </c>
      <c r="E14" s="140"/>
      <c r="F14" s="140"/>
    </row>
    <row r="15" spans="1:6" x14ac:dyDescent="0.25">
      <c r="A15" s="153"/>
      <c r="D15" s="136" t="s">
        <v>18</v>
      </c>
      <c r="E15" s="136"/>
      <c r="F15" s="136"/>
    </row>
    <row r="16" spans="1:6" x14ac:dyDescent="0.25">
      <c r="A16" s="153"/>
      <c r="D16" s="154" t="s">
        <v>19</v>
      </c>
      <c r="E16" s="154"/>
      <c r="F16" s="154"/>
    </row>
    <row r="21" spans="4:6" x14ac:dyDescent="0.25">
      <c r="D21" s="136" t="s">
        <v>282</v>
      </c>
      <c r="E21" s="136"/>
      <c r="F21" s="136"/>
    </row>
  </sheetData>
  <mergeCells count="15">
    <mergeCell ref="D21:F21"/>
    <mergeCell ref="A1:F1"/>
    <mergeCell ref="A4:F4"/>
    <mergeCell ref="A5:F5"/>
    <mergeCell ref="D14:F14"/>
    <mergeCell ref="D15:F15"/>
    <mergeCell ref="C9:F9"/>
    <mergeCell ref="C10:F10"/>
    <mergeCell ref="C11:F11"/>
    <mergeCell ref="C12:F12"/>
    <mergeCell ref="A6:A7"/>
    <mergeCell ref="B6:B7"/>
    <mergeCell ref="C6:F6"/>
    <mergeCell ref="A14:A16"/>
    <mergeCell ref="D16:F16"/>
  </mergeCells>
  <pageMargins left="0.4" right="0.4" top="0.5" bottom="0.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
  <sheetViews>
    <sheetView tabSelected="1" topLeftCell="A34" workbookViewId="0">
      <selection activeCell="J31" sqref="J31"/>
    </sheetView>
  </sheetViews>
  <sheetFormatPr defaultRowHeight="16.5" x14ac:dyDescent="0.25"/>
  <cols>
    <col min="1" max="1" width="5.125" style="1" customWidth="1"/>
    <col min="2" max="2" width="37.625" style="1" customWidth="1"/>
    <col min="3" max="3" width="9.375" style="1" customWidth="1"/>
    <col min="4" max="7" width="8.625" style="1" customWidth="1"/>
    <col min="8" max="16384" width="9" style="1"/>
  </cols>
  <sheetData>
    <row r="1" spans="1:7" x14ac:dyDescent="0.25">
      <c r="A1" s="137" t="s">
        <v>20</v>
      </c>
      <c r="B1" s="137"/>
      <c r="C1" s="137"/>
      <c r="D1" s="137"/>
      <c r="E1" s="137"/>
      <c r="F1" s="137"/>
      <c r="G1" s="137"/>
    </row>
    <row r="2" spans="1:7" x14ac:dyDescent="0.25">
      <c r="A2" s="2" t="s">
        <v>139</v>
      </c>
    </row>
    <row r="3" spans="1:7" x14ac:dyDescent="0.25">
      <c r="A3" s="3" t="s">
        <v>140</v>
      </c>
    </row>
    <row r="4" spans="1:7" s="6" customFormat="1" ht="27" customHeight="1" x14ac:dyDescent="0.3">
      <c r="A4" s="138" t="s">
        <v>1</v>
      </c>
      <c r="B4" s="138"/>
      <c r="C4" s="138"/>
      <c r="D4" s="138"/>
      <c r="E4" s="138"/>
      <c r="F4" s="138"/>
    </row>
    <row r="5" spans="1:7" ht="45" customHeight="1" thickBot="1" x14ac:dyDescent="0.3">
      <c r="A5" s="139" t="s">
        <v>287</v>
      </c>
      <c r="B5" s="139"/>
      <c r="C5" s="139"/>
      <c r="D5" s="139"/>
      <c r="E5" s="139"/>
      <c r="F5" s="139"/>
      <c r="G5" s="139"/>
    </row>
    <row r="6" spans="1:7" ht="21.75" customHeight="1" x14ac:dyDescent="0.25">
      <c r="A6" s="163" t="s">
        <v>2</v>
      </c>
      <c r="B6" s="165" t="s">
        <v>3</v>
      </c>
      <c r="C6" s="165" t="s">
        <v>21</v>
      </c>
      <c r="D6" s="165" t="s">
        <v>22</v>
      </c>
      <c r="E6" s="165"/>
      <c r="F6" s="165"/>
      <c r="G6" s="167"/>
    </row>
    <row r="7" spans="1:7" ht="21.75" customHeight="1" x14ac:dyDescent="0.25">
      <c r="A7" s="164"/>
      <c r="B7" s="166"/>
      <c r="C7" s="166"/>
      <c r="D7" s="124" t="s">
        <v>149</v>
      </c>
      <c r="E7" s="124" t="s">
        <v>141</v>
      </c>
      <c r="F7" s="124" t="s">
        <v>142</v>
      </c>
      <c r="G7" s="45" t="s">
        <v>143</v>
      </c>
    </row>
    <row r="8" spans="1:7" ht="35.1" customHeight="1" x14ac:dyDescent="0.25">
      <c r="A8" s="117" t="s">
        <v>6</v>
      </c>
      <c r="B8" s="48" t="s">
        <v>23</v>
      </c>
      <c r="C8" s="118">
        <f>SUM(D8:G8)</f>
        <v>1159</v>
      </c>
      <c r="D8" s="118">
        <v>348</v>
      </c>
      <c r="E8" s="118">
        <v>314</v>
      </c>
      <c r="F8" s="118">
        <v>256</v>
      </c>
      <c r="G8" s="125">
        <v>241</v>
      </c>
    </row>
    <row r="9" spans="1:7" ht="15.95" customHeight="1" x14ac:dyDescent="0.25">
      <c r="A9" s="158">
        <v>1</v>
      </c>
      <c r="B9" s="46" t="s">
        <v>24</v>
      </c>
      <c r="C9" s="84">
        <f>SUM(D9:G9)</f>
        <v>1082</v>
      </c>
      <c r="D9" s="46">
        <v>326</v>
      </c>
      <c r="E9" s="46">
        <v>291</v>
      </c>
      <c r="F9" s="46">
        <v>231</v>
      </c>
      <c r="G9" s="76">
        <v>234</v>
      </c>
    </row>
    <row r="10" spans="1:7" ht="15.95" customHeight="1" x14ac:dyDescent="0.25">
      <c r="A10" s="158"/>
      <c r="B10" s="53" t="s">
        <v>25</v>
      </c>
      <c r="C10" s="85">
        <f>ROUND(C9/$C$8*100,1)</f>
        <v>93.4</v>
      </c>
      <c r="D10" s="77">
        <f>ROUND(D9/$D$8*100,1)</f>
        <v>93.7</v>
      </c>
      <c r="E10" s="77">
        <f>ROUND(E9/$E$8*100,1)</f>
        <v>92.7</v>
      </c>
      <c r="F10" s="77">
        <f>ROUND(F9/$F$8*100,1)</f>
        <v>90.2</v>
      </c>
      <c r="G10" s="83">
        <f>ROUND(G9/$G$8*100,1)</f>
        <v>97.1</v>
      </c>
    </row>
    <row r="11" spans="1:7" ht="15.95" customHeight="1" x14ac:dyDescent="0.25">
      <c r="A11" s="158">
        <v>2</v>
      </c>
      <c r="B11" s="46" t="s">
        <v>26</v>
      </c>
      <c r="C11" s="84">
        <f>SUM(D11:G11)</f>
        <v>72</v>
      </c>
      <c r="D11" s="46">
        <v>20</v>
      </c>
      <c r="E11" s="46">
        <v>21</v>
      </c>
      <c r="F11" s="46">
        <v>24</v>
      </c>
      <c r="G11" s="76">
        <v>7</v>
      </c>
    </row>
    <row r="12" spans="1:7" ht="15.95" customHeight="1" x14ac:dyDescent="0.25">
      <c r="A12" s="158"/>
      <c r="B12" s="53" t="s">
        <v>25</v>
      </c>
      <c r="C12" s="85">
        <f>ROUND(C11/$C$8*100,1)</f>
        <v>6.2</v>
      </c>
      <c r="D12" s="77">
        <f>ROUND(D11/$D$8*100,1)</f>
        <v>5.7</v>
      </c>
      <c r="E12" s="77">
        <f>ROUND(E11/$E$8*100,1)</f>
        <v>6.7</v>
      </c>
      <c r="F12" s="77">
        <f>ROUND(F11/$F$8*100,1)</f>
        <v>9.4</v>
      </c>
      <c r="G12" s="83">
        <f>ROUND(G11/$G$8*100,1)</f>
        <v>2.9</v>
      </c>
    </row>
    <row r="13" spans="1:7" ht="15.95" customHeight="1" x14ac:dyDescent="0.25">
      <c r="A13" s="158">
        <v>3</v>
      </c>
      <c r="B13" s="46" t="s">
        <v>27</v>
      </c>
      <c r="C13" s="84">
        <f>SUM(D13:G13)</f>
        <v>5</v>
      </c>
      <c r="D13" s="46">
        <v>2</v>
      </c>
      <c r="E13" s="46">
        <v>2</v>
      </c>
      <c r="F13" s="46">
        <v>1</v>
      </c>
      <c r="G13" s="76">
        <v>0</v>
      </c>
    </row>
    <row r="14" spans="1:7" ht="15.95" customHeight="1" x14ac:dyDescent="0.25">
      <c r="A14" s="158"/>
      <c r="B14" s="53" t="s">
        <v>25</v>
      </c>
      <c r="C14" s="85">
        <f>ROUND(C13/$C$8*100,1)</f>
        <v>0.4</v>
      </c>
      <c r="D14" s="77">
        <f>ROUND(D13/$D$8*100,1)</f>
        <v>0.6</v>
      </c>
      <c r="E14" s="77">
        <f>ROUND(E13/$E$8*100,1)</f>
        <v>0.6</v>
      </c>
      <c r="F14" s="77">
        <f>ROUND(F13/$F$8*100,1)</f>
        <v>0.4</v>
      </c>
      <c r="G14" s="83">
        <f>ROUND(G13/$G$8*100,1)</f>
        <v>0</v>
      </c>
    </row>
    <row r="15" spans="1:7" ht="15.95" customHeight="1" x14ac:dyDescent="0.25">
      <c r="A15" s="158">
        <v>4</v>
      </c>
      <c r="B15" s="46" t="s">
        <v>28</v>
      </c>
      <c r="C15" s="84">
        <f>SUM(D15:G15)</f>
        <v>0</v>
      </c>
      <c r="D15" s="46"/>
      <c r="E15" s="46"/>
      <c r="F15" s="46"/>
      <c r="G15" s="76"/>
    </row>
    <row r="16" spans="1:7" ht="15.95" customHeight="1" x14ac:dyDescent="0.25">
      <c r="A16" s="158"/>
      <c r="B16" s="53" t="s">
        <v>25</v>
      </c>
      <c r="C16" s="85">
        <f>ROUND(C15/$C$8*100,1)</f>
        <v>0</v>
      </c>
      <c r="D16" s="77">
        <f>ROUND(D15/$D$8*100,1)</f>
        <v>0</v>
      </c>
      <c r="E16" s="77">
        <f>ROUND(E15/$E$8*100,1)</f>
        <v>0</v>
      </c>
      <c r="F16" s="77">
        <f>ROUND(F15/$F$8*100,1)</f>
        <v>0</v>
      </c>
      <c r="G16" s="83">
        <f>ROUND(G15/$G$8*100,1)</f>
        <v>0</v>
      </c>
    </row>
    <row r="17" spans="1:7" ht="35.1" customHeight="1" x14ac:dyDescent="0.25">
      <c r="A17" s="117" t="s">
        <v>8</v>
      </c>
      <c r="B17" s="48" t="s">
        <v>29</v>
      </c>
      <c r="C17" s="118">
        <f>SUM(D17:G17)</f>
        <v>1159</v>
      </c>
      <c r="D17" s="107">
        <v>348</v>
      </c>
      <c r="E17" s="107">
        <v>314</v>
      </c>
      <c r="F17" s="107">
        <v>256</v>
      </c>
      <c r="G17" s="123">
        <v>241</v>
      </c>
    </row>
    <row r="18" spans="1:7" ht="15.95" customHeight="1" x14ac:dyDescent="0.25">
      <c r="A18" s="158">
        <v>1</v>
      </c>
      <c r="B18" s="46" t="s">
        <v>30</v>
      </c>
      <c r="C18" s="84">
        <f>SUM(D18:G18)</f>
        <v>449</v>
      </c>
      <c r="D18" s="46">
        <v>140</v>
      </c>
      <c r="E18" s="46">
        <v>129</v>
      </c>
      <c r="F18" s="46">
        <v>88</v>
      </c>
      <c r="G18" s="76">
        <v>92</v>
      </c>
    </row>
    <row r="19" spans="1:7" ht="15.95" customHeight="1" x14ac:dyDescent="0.25">
      <c r="A19" s="158"/>
      <c r="B19" s="53" t="s">
        <v>25</v>
      </c>
      <c r="C19" s="85">
        <f>ROUND(C18/$C$8*100,1)</f>
        <v>38.700000000000003</v>
      </c>
      <c r="D19" s="77">
        <v>36.799999999999997</v>
      </c>
      <c r="E19" s="77">
        <v>27.71</v>
      </c>
      <c r="F19" s="77">
        <v>31.54</v>
      </c>
      <c r="G19" s="83">
        <v>30.84</v>
      </c>
    </row>
    <row r="20" spans="1:7" ht="15.95" customHeight="1" x14ac:dyDescent="0.25">
      <c r="A20" s="158">
        <v>2</v>
      </c>
      <c r="B20" s="46" t="s">
        <v>26</v>
      </c>
      <c r="C20" s="84">
        <f>SUM(D20:G20)</f>
        <v>395</v>
      </c>
      <c r="D20" s="46">
        <v>115</v>
      </c>
      <c r="E20" s="46">
        <v>109</v>
      </c>
      <c r="F20" s="46">
        <v>82</v>
      </c>
      <c r="G20" s="76">
        <v>89</v>
      </c>
    </row>
    <row r="21" spans="1:7" ht="15.95" customHeight="1" x14ac:dyDescent="0.25">
      <c r="A21" s="158"/>
      <c r="B21" s="53" t="s">
        <v>25</v>
      </c>
      <c r="C21" s="85">
        <f>ROUND(C20/$C$8*100,1)</f>
        <v>34.1</v>
      </c>
      <c r="D21" s="77">
        <v>27.51</v>
      </c>
      <c r="E21" s="77">
        <v>37.659999999999997</v>
      </c>
      <c r="F21" s="77">
        <v>34.85</v>
      </c>
      <c r="G21" s="83">
        <v>32.24</v>
      </c>
    </row>
    <row r="22" spans="1:7" ht="15.95" customHeight="1" x14ac:dyDescent="0.25">
      <c r="A22" s="158">
        <v>3</v>
      </c>
      <c r="B22" s="46" t="s">
        <v>27</v>
      </c>
      <c r="C22" s="84">
        <f>SUM(D22:G22)</f>
        <v>284</v>
      </c>
      <c r="D22" s="46">
        <v>82</v>
      </c>
      <c r="E22" s="46">
        <v>68</v>
      </c>
      <c r="F22" s="46">
        <v>76</v>
      </c>
      <c r="G22" s="76">
        <v>58</v>
      </c>
    </row>
    <row r="23" spans="1:7" ht="15.95" customHeight="1" x14ac:dyDescent="0.25">
      <c r="A23" s="158"/>
      <c r="B23" s="53" t="s">
        <v>25</v>
      </c>
      <c r="C23" s="85">
        <f>ROUND(C22/$C$8*100,1)</f>
        <v>24.5</v>
      </c>
      <c r="D23" s="77">
        <v>29</v>
      </c>
      <c r="E23" s="77">
        <v>27.71</v>
      </c>
      <c r="F23" s="77">
        <v>28.22</v>
      </c>
      <c r="G23" s="83">
        <v>35.979999999999997</v>
      </c>
    </row>
    <row r="24" spans="1:7" ht="15.95" customHeight="1" x14ac:dyDescent="0.25">
      <c r="A24" s="158">
        <v>4</v>
      </c>
      <c r="B24" s="46" t="s">
        <v>28</v>
      </c>
      <c r="C24" s="84">
        <f>SUM(D24:G24)</f>
        <v>31</v>
      </c>
      <c r="D24" s="46">
        <v>11</v>
      </c>
      <c r="E24" s="46">
        <v>8</v>
      </c>
      <c r="F24" s="46">
        <v>10</v>
      </c>
      <c r="G24" s="76">
        <v>2</v>
      </c>
    </row>
    <row r="25" spans="1:7" ht="15.95" customHeight="1" x14ac:dyDescent="0.25">
      <c r="A25" s="158"/>
      <c r="B25" s="53" t="s">
        <v>25</v>
      </c>
      <c r="C25" s="85">
        <f>ROUND(C24/$C$8*100,1)</f>
        <v>2.7</v>
      </c>
      <c r="D25" s="77">
        <v>6.32</v>
      </c>
      <c r="E25" s="77">
        <v>6.93</v>
      </c>
      <c r="F25" s="77">
        <v>4.5599999999999996</v>
      </c>
      <c r="G25" s="83">
        <v>0.93</v>
      </c>
    </row>
    <row r="26" spans="1:7" ht="15.95" customHeight="1" x14ac:dyDescent="0.25">
      <c r="A26" s="158">
        <v>5</v>
      </c>
      <c r="B26" s="46" t="s">
        <v>31</v>
      </c>
      <c r="C26" s="84">
        <f>SUM(D26:G26)</f>
        <v>0</v>
      </c>
      <c r="D26" s="46">
        <v>0</v>
      </c>
      <c r="E26" s="46">
        <v>0</v>
      </c>
      <c r="F26" s="46">
        <v>0</v>
      </c>
      <c r="G26" s="76">
        <v>0</v>
      </c>
    </row>
    <row r="27" spans="1:7" ht="15.95" customHeight="1" x14ac:dyDescent="0.25">
      <c r="A27" s="158"/>
      <c r="B27" s="53" t="s">
        <v>25</v>
      </c>
      <c r="C27" s="85">
        <f>ROUND(C26/$C$8*100,1)</f>
        <v>0</v>
      </c>
      <c r="D27" s="77">
        <v>0.37</v>
      </c>
      <c r="E27" s="77">
        <v>0</v>
      </c>
      <c r="F27" s="77">
        <v>0.83</v>
      </c>
      <c r="G27" s="83">
        <v>0</v>
      </c>
    </row>
    <row r="28" spans="1:7" ht="35.1" customHeight="1" x14ac:dyDescent="0.25">
      <c r="A28" s="117" t="s">
        <v>10</v>
      </c>
      <c r="B28" s="78" t="s">
        <v>279</v>
      </c>
      <c r="C28" s="120"/>
      <c r="D28" s="121"/>
      <c r="E28" s="121"/>
      <c r="F28" s="121"/>
      <c r="G28" s="79"/>
    </row>
    <row r="29" spans="1:7" ht="15.95" customHeight="1" x14ac:dyDescent="0.25">
      <c r="A29" s="158">
        <v>1</v>
      </c>
      <c r="B29" s="46" t="s">
        <v>280</v>
      </c>
      <c r="C29" s="86">
        <f>SUM(D29:G29)</f>
        <v>1128</v>
      </c>
      <c r="D29" s="108">
        <v>337</v>
      </c>
      <c r="E29" s="108">
        <v>306</v>
      </c>
      <c r="F29" s="108">
        <v>246</v>
      </c>
      <c r="G29" s="109">
        <f>G18+G20+G22</f>
        <v>239</v>
      </c>
    </row>
    <row r="30" spans="1:7" ht="15.95" customHeight="1" x14ac:dyDescent="0.25">
      <c r="A30" s="158"/>
      <c r="B30" s="53" t="s">
        <v>25</v>
      </c>
      <c r="C30" s="77">
        <f>ROUND(C29/$C$8*100,1)</f>
        <v>97.3</v>
      </c>
      <c r="D30" s="77">
        <f>ROUND(D29/$C$8*100,1)</f>
        <v>29.1</v>
      </c>
      <c r="E30" s="77">
        <f>ROUND(E29/$C$8*100,1)</f>
        <v>26.4</v>
      </c>
      <c r="F30" s="77">
        <f>ROUND(F29/$C$8*100,1)</f>
        <v>21.2</v>
      </c>
      <c r="G30" s="83">
        <f>ROUND(G29/$C$8*100,1)</f>
        <v>20.6</v>
      </c>
    </row>
    <row r="31" spans="1:7" ht="15.95" customHeight="1" x14ac:dyDescent="0.25">
      <c r="A31" s="158" t="s">
        <v>32</v>
      </c>
      <c r="B31" s="46" t="s">
        <v>33</v>
      </c>
      <c r="C31" s="86">
        <f>SUM(D31:G31)</f>
        <v>449</v>
      </c>
      <c r="D31" s="108">
        <f>D18</f>
        <v>140</v>
      </c>
      <c r="E31" s="108">
        <f>E18</f>
        <v>129</v>
      </c>
      <c r="F31" s="108">
        <f>F18</f>
        <v>88</v>
      </c>
      <c r="G31" s="109">
        <f>G18</f>
        <v>92</v>
      </c>
    </row>
    <row r="32" spans="1:7" ht="15.95" customHeight="1" x14ac:dyDescent="0.25">
      <c r="A32" s="158"/>
      <c r="B32" s="53" t="s">
        <v>25</v>
      </c>
      <c r="C32" s="77">
        <f>ROUND(C31/$C$8*100,1)</f>
        <v>38.700000000000003</v>
      </c>
      <c r="D32" s="77">
        <f>ROUND(D31/$C$8*100,1)</f>
        <v>12.1</v>
      </c>
      <c r="E32" s="77">
        <f>ROUND(E31/$C$8*100,1)</f>
        <v>11.1</v>
      </c>
      <c r="F32" s="77">
        <f>ROUND(F31/$C$8*100,1)</f>
        <v>7.6</v>
      </c>
      <c r="G32" s="83">
        <f>ROUND(G31/$C$8*100,1)</f>
        <v>7.9</v>
      </c>
    </row>
    <row r="33" spans="1:7" ht="15.95" customHeight="1" x14ac:dyDescent="0.25">
      <c r="A33" s="158" t="s">
        <v>34</v>
      </c>
      <c r="B33" s="46" t="s">
        <v>35</v>
      </c>
      <c r="C33" s="86">
        <f>SUM(D33:G33)</f>
        <v>395</v>
      </c>
      <c r="D33" s="108">
        <f>D20</f>
        <v>115</v>
      </c>
      <c r="E33" s="108">
        <f>E20</f>
        <v>109</v>
      </c>
      <c r="F33" s="108">
        <f>F20</f>
        <v>82</v>
      </c>
      <c r="G33" s="109">
        <f>G20</f>
        <v>89</v>
      </c>
    </row>
    <row r="34" spans="1:7" ht="15.95" customHeight="1" x14ac:dyDescent="0.25">
      <c r="A34" s="158"/>
      <c r="B34" s="53" t="s">
        <v>25</v>
      </c>
      <c r="C34" s="77">
        <f t="shared" ref="C34:G34" si="0">ROUND(C33/$C$8*100,1)</f>
        <v>34.1</v>
      </c>
      <c r="D34" s="77">
        <f t="shared" si="0"/>
        <v>9.9</v>
      </c>
      <c r="E34" s="77">
        <f t="shared" si="0"/>
        <v>9.4</v>
      </c>
      <c r="F34" s="77">
        <f t="shared" si="0"/>
        <v>7.1</v>
      </c>
      <c r="G34" s="83">
        <f t="shared" si="0"/>
        <v>7.7</v>
      </c>
    </row>
    <row r="35" spans="1:7" ht="15.95" customHeight="1" x14ac:dyDescent="0.25">
      <c r="A35" s="158">
        <v>2</v>
      </c>
      <c r="B35" s="46" t="s">
        <v>36</v>
      </c>
      <c r="C35" s="86">
        <f>SUM(D35:G35)</f>
        <v>31</v>
      </c>
      <c r="D35" s="108">
        <v>11</v>
      </c>
      <c r="E35" s="108">
        <v>8</v>
      </c>
      <c r="F35" s="108">
        <v>10</v>
      </c>
      <c r="G35" s="109">
        <v>2</v>
      </c>
    </row>
    <row r="36" spans="1:7" ht="15.95" customHeight="1" x14ac:dyDescent="0.25">
      <c r="A36" s="158"/>
      <c r="B36" s="53" t="s">
        <v>25</v>
      </c>
      <c r="C36" s="77">
        <f t="shared" ref="C36:G36" si="1">ROUND(C35/$C$8*100,1)</f>
        <v>2.7</v>
      </c>
      <c r="D36" s="77">
        <f t="shared" si="1"/>
        <v>0.9</v>
      </c>
      <c r="E36" s="77">
        <f t="shared" si="1"/>
        <v>0.7</v>
      </c>
      <c r="F36" s="77">
        <f t="shared" si="1"/>
        <v>0.9</v>
      </c>
      <c r="G36" s="83">
        <f t="shared" si="1"/>
        <v>0.2</v>
      </c>
    </row>
    <row r="37" spans="1:7" ht="15.95" customHeight="1" x14ac:dyDescent="0.25">
      <c r="A37" s="158">
        <v>3</v>
      </c>
      <c r="B37" s="46" t="s">
        <v>281</v>
      </c>
      <c r="C37" s="86">
        <f>SUM(D37:G37)</f>
        <v>13</v>
      </c>
      <c r="D37" s="108">
        <v>5</v>
      </c>
      <c r="E37" s="108">
        <v>3</v>
      </c>
      <c r="F37" s="108">
        <v>3</v>
      </c>
      <c r="G37" s="109">
        <v>2</v>
      </c>
    </row>
    <row r="38" spans="1:7" ht="15.95" customHeight="1" x14ac:dyDescent="0.25">
      <c r="A38" s="158"/>
      <c r="B38" s="53" t="s">
        <v>25</v>
      </c>
      <c r="C38" s="77">
        <f>ROUND(C37/$C$8*100,1)</f>
        <v>1.1000000000000001</v>
      </c>
      <c r="D38" s="77">
        <f>ROUND(D37/$C$8*100,1)</f>
        <v>0.4</v>
      </c>
      <c r="E38" s="77">
        <f>ROUND(E37/$C$8*100,1)</f>
        <v>0.3</v>
      </c>
      <c r="F38" s="77">
        <f>ROUND(F37/$C$8*100,1)</f>
        <v>0.3</v>
      </c>
      <c r="G38" s="83">
        <f>ROUND(G37/$C$8*100,1)</f>
        <v>0.2</v>
      </c>
    </row>
    <row r="39" spans="1:7" ht="15.95" customHeight="1" x14ac:dyDescent="0.25">
      <c r="A39" s="158">
        <v>4</v>
      </c>
      <c r="B39" s="46" t="s">
        <v>37</v>
      </c>
      <c r="C39" s="86" t="s">
        <v>292</v>
      </c>
      <c r="D39" s="108" t="s">
        <v>288</v>
      </c>
      <c r="E39" s="108" t="s">
        <v>289</v>
      </c>
      <c r="F39" s="108" t="s">
        <v>290</v>
      </c>
      <c r="G39" s="109" t="s">
        <v>291</v>
      </c>
    </row>
    <row r="40" spans="1:7" ht="15.95" customHeight="1" x14ac:dyDescent="0.25">
      <c r="A40" s="158"/>
      <c r="B40" s="53" t="s">
        <v>25</v>
      </c>
      <c r="C40" s="85"/>
      <c r="D40" s="77"/>
      <c r="E40" s="77"/>
      <c r="F40" s="77"/>
      <c r="G40" s="83"/>
    </row>
    <row r="41" spans="1:7" ht="15.95" customHeight="1" x14ac:dyDescent="0.25">
      <c r="A41" s="158">
        <v>5</v>
      </c>
      <c r="B41" s="46" t="s">
        <v>38</v>
      </c>
      <c r="C41" s="84">
        <f>SUM(D41:G41)</f>
        <v>0</v>
      </c>
      <c r="D41" s="46">
        <v>0</v>
      </c>
      <c r="E41" s="46">
        <v>0</v>
      </c>
      <c r="F41" s="46">
        <v>0</v>
      </c>
      <c r="G41" s="76">
        <v>0</v>
      </c>
    </row>
    <row r="42" spans="1:7" ht="15.95" customHeight="1" x14ac:dyDescent="0.25">
      <c r="A42" s="158"/>
      <c r="B42" s="53" t="s">
        <v>25</v>
      </c>
      <c r="C42" s="85"/>
      <c r="D42" s="77"/>
      <c r="E42" s="77"/>
      <c r="F42" s="77"/>
      <c r="G42" s="83"/>
    </row>
    <row r="43" spans="1:7" ht="29.25" x14ac:dyDescent="0.25">
      <c r="A43" s="158">
        <v>6</v>
      </c>
      <c r="B43" s="46" t="s">
        <v>151</v>
      </c>
      <c r="C43" s="84">
        <f>SUM(D43:G43)</f>
        <v>10</v>
      </c>
      <c r="D43" s="46">
        <v>2</v>
      </c>
      <c r="E43" s="46">
        <v>2</v>
      </c>
      <c r="F43" s="46">
        <v>5</v>
      </c>
      <c r="G43" s="76">
        <v>1</v>
      </c>
    </row>
    <row r="44" spans="1:7" ht="17.25" x14ac:dyDescent="0.25">
      <c r="A44" s="158"/>
      <c r="B44" s="53" t="s">
        <v>25</v>
      </c>
      <c r="C44" s="85">
        <f>ROUND(C43/$C$8*100,1)</f>
        <v>0.9</v>
      </c>
      <c r="D44" s="77">
        <f>ROUND(D43/$C$8*100,1)</f>
        <v>0.2</v>
      </c>
      <c r="E44" s="77">
        <f>ROUND(E43/$C$8*100,1)</f>
        <v>0.2</v>
      </c>
      <c r="F44" s="77">
        <f>ROUND(F43/$C$8*100,1)</f>
        <v>0.4</v>
      </c>
      <c r="G44" s="83">
        <f>ROUND(G43/$C$8*100,1)</f>
        <v>0.1</v>
      </c>
    </row>
    <row r="45" spans="1:7" ht="35.1" customHeight="1" x14ac:dyDescent="0.25">
      <c r="A45" s="117" t="s">
        <v>12</v>
      </c>
      <c r="B45" s="48" t="s">
        <v>39</v>
      </c>
      <c r="C45" s="118">
        <f>SUM(D45:G45)</f>
        <v>7</v>
      </c>
      <c r="D45" s="107">
        <f>SUM(D46:D48)</f>
        <v>0</v>
      </c>
      <c r="E45" s="107">
        <f t="shared" ref="E45:G45" si="2">SUM(E46:E48)</f>
        <v>0</v>
      </c>
      <c r="F45" s="107">
        <f t="shared" si="2"/>
        <v>0</v>
      </c>
      <c r="G45" s="123">
        <f t="shared" si="2"/>
        <v>7</v>
      </c>
    </row>
    <row r="46" spans="1:7" ht="30" customHeight="1" x14ac:dyDescent="0.25">
      <c r="A46" s="119">
        <v>1</v>
      </c>
      <c r="B46" s="12" t="s">
        <v>40</v>
      </c>
      <c r="C46" s="124">
        <f>SUM(D46:G46)</f>
        <v>3</v>
      </c>
      <c r="D46" s="115">
        <v>0</v>
      </c>
      <c r="E46" s="115">
        <v>0</v>
      </c>
      <c r="F46" s="115">
        <v>0</v>
      </c>
      <c r="G46" s="116">
        <v>3</v>
      </c>
    </row>
    <row r="47" spans="1:7" ht="30" customHeight="1" x14ac:dyDescent="0.25">
      <c r="A47" s="119">
        <v>2</v>
      </c>
      <c r="B47" s="12" t="s">
        <v>41</v>
      </c>
      <c r="C47" s="87">
        <f>SUM(D47:G47)</f>
        <v>4</v>
      </c>
      <c r="D47" s="87" t="s">
        <v>55</v>
      </c>
      <c r="E47" s="87" t="s">
        <v>55</v>
      </c>
      <c r="F47" s="87" t="s">
        <v>55</v>
      </c>
      <c r="G47" s="110">
        <v>4</v>
      </c>
    </row>
    <row r="48" spans="1:7" ht="30" customHeight="1" x14ac:dyDescent="0.25">
      <c r="A48" s="119">
        <v>3</v>
      </c>
      <c r="B48" s="12" t="s">
        <v>42</v>
      </c>
      <c r="C48" s="87" t="s">
        <v>55</v>
      </c>
      <c r="D48" s="87" t="s">
        <v>55</v>
      </c>
      <c r="E48" s="87" t="s">
        <v>55</v>
      </c>
      <c r="F48" s="87" t="s">
        <v>55</v>
      </c>
      <c r="G48" s="110" t="s">
        <v>55</v>
      </c>
    </row>
    <row r="49" spans="1:7" ht="35.1" customHeight="1" x14ac:dyDescent="0.25">
      <c r="A49" s="117" t="s">
        <v>14</v>
      </c>
      <c r="B49" s="78" t="s">
        <v>189</v>
      </c>
      <c r="C49" s="120"/>
      <c r="D49" s="121"/>
      <c r="E49" s="121"/>
      <c r="F49" s="122"/>
      <c r="G49" s="123">
        <v>241</v>
      </c>
    </row>
    <row r="50" spans="1:7" ht="35.1" customHeight="1" x14ac:dyDescent="0.25">
      <c r="A50" s="117" t="s">
        <v>16</v>
      </c>
      <c r="B50" s="78" t="s">
        <v>43</v>
      </c>
      <c r="C50" s="120"/>
      <c r="D50" s="121"/>
      <c r="E50" s="121"/>
      <c r="F50" s="122"/>
      <c r="G50" s="133">
        <v>239</v>
      </c>
    </row>
    <row r="51" spans="1:7" x14ac:dyDescent="0.25">
      <c r="A51" s="158">
        <v>1</v>
      </c>
      <c r="B51" s="80" t="s">
        <v>30</v>
      </c>
      <c r="C51" s="159"/>
      <c r="D51" s="157"/>
      <c r="E51" s="157"/>
      <c r="F51" s="157"/>
      <c r="G51" s="12">
        <v>92</v>
      </c>
    </row>
    <row r="52" spans="1:7" x14ac:dyDescent="0.25">
      <c r="A52" s="158"/>
      <c r="B52" s="81" t="s">
        <v>25</v>
      </c>
      <c r="C52" s="159"/>
      <c r="D52" s="157"/>
      <c r="E52" s="157"/>
      <c r="F52" s="157"/>
      <c r="G52" s="135" t="s">
        <v>293</v>
      </c>
    </row>
    <row r="53" spans="1:7" x14ac:dyDescent="0.25">
      <c r="A53" s="158">
        <v>2</v>
      </c>
      <c r="B53" s="80" t="s">
        <v>26</v>
      </c>
      <c r="C53" s="159"/>
      <c r="D53" s="157"/>
      <c r="E53" s="157"/>
      <c r="F53" s="157"/>
      <c r="G53" s="12">
        <v>89</v>
      </c>
    </row>
    <row r="54" spans="1:7" x14ac:dyDescent="0.25">
      <c r="A54" s="158"/>
      <c r="B54" s="81" t="s">
        <v>25</v>
      </c>
      <c r="C54" s="159"/>
      <c r="D54" s="157"/>
      <c r="E54" s="157"/>
      <c r="F54" s="157"/>
      <c r="G54" s="135" t="s">
        <v>294</v>
      </c>
    </row>
    <row r="55" spans="1:7" x14ac:dyDescent="0.25">
      <c r="A55" s="158">
        <v>3</v>
      </c>
      <c r="B55" s="80" t="s">
        <v>27</v>
      </c>
      <c r="C55" s="159"/>
      <c r="D55" s="157"/>
      <c r="E55" s="157"/>
      <c r="F55" s="157"/>
      <c r="G55" s="12">
        <v>58</v>
      </c>
    </row>
    <row r="56" spans="1:7" x14ac:dyDescent="0.25">
      <c r="A56" s="158"/>
      <c r="B56" s="81" t="s">
        <v>44</v>
      </c>
      <c r="C56" s="159"/>
      <c r="D56" s="157"/>
      <c r="E56" s="157"/>
      <c r="F56" s="157"/>
      <c r="G56" s="135" t="s">
        <v>295</v>
      </c>
    </row>
    <row r="57" spans="1:7" x14ac:dyDescent="0.25">
      <c r="A57" s="149" t="s">
        <v>45</v>
      </c>
      <c r="B57" s="155" t="s">
        <v>190</v>
      </c>
      <c r="C57" s="156"/>
      <c r="D57" s="160"/>
      <c r="E57" s="160"/>
      <c r="F57" s="161"/>
      <c r="G57" s="134">
        <v>145</v>
      </c>
    </row>
    <row r="58" spans="1:7" x14ac:dyDescent="0.25">
      <c r="A58" s="149"/>
      <c r="B58" s="82" t="s">
        <v>25</v>
      </c>
      <c r="C58" s="130"/>
      <c r="D58" s="160"/>
      <c r="E58" s="160"/>
      <c r="F58" s="161"/>
      <c r="G58" s="132">
        <f>ROUND(G57/G50*100,1)</f>
        <v>60.7</v>
      </c>
    </row>
    <row r="59" spans="1:7" ht="35.1" customHeight="1" x14ac:dyDescent="0.25">
      <c r="A59" s="117" t="s">
        <v>46</v>
      </c>
      <c r="B59" s="48" t="s">
        <v>47</v>
      </c>
      <c r="C59" s="129" t="s">
        <v>305</v>
      </c>
      <c r="D59" s="128" t="s">
        <v>301</v>
      </c>
      <c r="E59" s="128" t="s">
        <v>302</v>
      </c>
      <c r="F59" s="128" t="s">
        <v>303</v>
      </c>
      <c r="G59" s="131" t="s">
        <v>304</v>
      </c>
    </row>
    <row r="60" spans="1:7" ht="35.1" customHeight="1" thickBot="1" x14ac:dyDescent="0.3">
      <c r="A60" s="50" t="s">
        <v>48</v>
      </c>
      <c r="B60" s="51" t="s">
        <v>49</v>
      </c>
      <c r="C60" s="111" t="s">
        <v>300</v>
      </c>
      <c r="D60" s="112" t="s">
        <v>296</v>
      </c>
      <c r="E60" s="112" t="s">
        <v>297</v>
      </c>
      <c r="F60" s="112" t="s">
        <v>298</v>
      </c>
      <c r="G60" s="113" t="s">
        <v>299</v>
      </c>
    </row>
    <row r="61" spans="1:7" x14ac:dyDescent="0.25">
      <c r="A61" s="2"/>
    </row>
    <row r="62" spans="1:7" x14ac:dyDescent="0.25">
      <c r="A62" s="153"/>
      <c r="C62" s="162" t="s">
        <v>307</v>
      </c>
      <c r="D62" s="162"/>
      <c r="E62" s="162"/>
      <c r="F62" s="162"/>
      <c r="G62" s="162"/>
    </row>
    <row r="63" spans="1:7" x14ac:dyDescent="0.25">
      <c r="A63" s="153"/>
      <c r="E63" s="5" t="str">
        <f>'BM9'!D15</f>
        <v>Thủ trưởng đơn vị</v>
      </c>
    </row>
    <row r="64" spans="1:7" x14ac:dyDescent="0.25">
      <c r="A64" s="153"/>
      <c r="E64" s="114"/>
    </row>
    <row r="65" spans="5:5" x14ac:dyDescent="0.25">
      <c r="E65" s="114"/>
    </row>
    <row r="66" spans="5:5" x14ac:dyDescent="0.25">
      <c r="E66" s="114"/>
    </row>
    <row r="67" spans="5:5" x14ac:dyDescent="0.25">
      <c r="E67" s="114"/>
    </row>
    <row r="68" spans="5:5" x14ac:dyDescent="0.25">
      <c r="E68" s="114"/>
    </row>
    <row r="69" spans="5:5" x14ac:dyDescent="0.25">
      <c r="E69" s="114" t="str">
        <f>'BM9'!D21</f>
        <v>Nguyễn Hoàng Ngọc</v>
      </c>
    </row>
    <row r="70" spans="5:5" x14ac:dyDescent="0.25">
      <c r="E70" s="114"/>
    </row>
    <row r="71" spans="5:5" x14ac:dyDescent="0.25">
      <c r="E71" s="114"/>
    </row>
  </sheetData>
  <mergeCells count="46">
    <mergeCell ref="A11:A12"/>
    <mergeCell ref="A6:A7"/>
    <mergeCell ref="B6:B7"/>
    <mergeCell ref="C6:C7"/>
    <mergeCell ref="D6:G6"/>
    <mergeCell ref="A9:A10"/>
    <mergeCell ref="A13:A14"/>
    <mergeCell ref="A20:A21"/>
    <mergeCell ref="A18:A19"/>
    <mergeCell ref="A24:A25"/>
    <mergeCell ref="A22:A23"/>
    <mergeCell ref="A26:A27"/>
    <mergeCell ref="A33:A34"/>
    <mergeCell ref="A31:A32"/>
    <mergeCell ref="A29:A30"/>
    <mergeCell ref="A15:A16"/>
    <mergeCell ref="E51:E52"/>
    <mergeCell ref="F51:F52"/>
    <mergeCell ref="A51:A52"/>
    <mergeCell ref="C51:C52"/>
    <mergeCell ref="A35:A36"/>
    <mergeCell ref="A37:A38"/>
    <mergeCell ref="A43:A44"/>
    <mergeCell ref="A62:A64"/>
    <mergeCell ref="A5:G5"/>
    <mergeCell ref="A1:G1"/>
    <mergeCell ref="A4:F4"/>
    <mergeCell ref="A57:A58"/>
    <mergeCell ref="D57:D58"/>
    <mergeCell ref="E57:E58"/>
    <mergeCell ref="F57:F58"/>
    <mergeCell ref="A55:A56"/>
    <mergeCell ref="C55:C56"/>
    <mergeCell ref="D55:D56"/>
    <mergeCell ref="E55:E56"/>
    <mergeCell ref="A41:A42"/>
    <mergeCell ref="A39:A40"/>
    <mergeCell ref="D51:D52"/>
    <mergeCell ref="C62:G62"/>
    <mergeCell ref="B57:C57"/>
    <mergeCell ref="F55:F56"/>
    <mergeCell ref="A53:A54"/>
    <mergeCell ref="C53:C54"/>
    <mergeCell ref="D53:D54"/>
    <mergeCell ref="E53:E54"/>
    <mergeCell ref="F53:F54"/>
  </mergeCells>
  <pageMargins left="0.45" right="0.45" top="0.5" bottom="0.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1"/>
  <sheetViews>
    <sheetView workbookViewId="0">
      <selection activeCell="I58" sqref="I58"/>
    </sheetView>
  </sheetViews>
  <sheetFormatPr defaultRowHeight="16.5" x14ac:dyDescent="0.25"/>
  <cols>
    <col min="1" max="1" width="7.5" style="8" customWidth="1"/>
    <col min="2" max="2" width="13.125" style="1" customWidth="1"/>
    <col min="3" max="3" width="18.125" style="1" customWidth="1"/>
    <col min="4" max="7" width="12.25" style="1" customWidth="1"/>
    <col min="8" max="16384" width="9" style="1"/>
  </cols>
  <sheetData>
    <row r="1" spans="1:7" x14ac:dyDescent="0.25">
      <c r="A1" s="137" t="s">
        <v>50</v>
      </c>
      <c r="B1" s="137"/>
      <c r="C1" s="137"/>
      <c r="D1" s="137"/>
      <c r="E1" s="137"/>
      <c r="F1" s="137"/>
      <c r="G1" s="137"/>
    </row>
    <row r="2" spans="1:7" ht="17.25" thickBot="1" x14ac:dyDescent="0.3">
      <c r="A2" s="71" t="s">
        <v>139</v>
      </c>
    </row>
    <row r="3" spans="1:7" ht="17.25" thickBot="1" x14ac:dyDescent="0.3">
      <c r="A3" s="72" t="s">
        <v>140</v>
      </c>
      <c r="F3" s="73" t="s">
        <v>182</v>
      </c>
      <c r="G3" s="92">
        <v>31</v>
      </c>
    </row>
    <row r="4" spans="1:7" s="6" customFormat="1" ht="27" customHeight="1" x14ac:dyDescent="0.3">
      <c r="A4" s="138" t="s">
        <v>1</v>
      </c>
      <c r="B4" s="138"/>
      <c r="C4" s="138"/>
      <c r="D4" s="138"/>
      <c r="E4" s="138"/>
      <c r="F4" s="138"/>
    </row>
    <row r="5" spans="1:7" ht="45" customHeight="1" thickBot="1" x14ac:dyDescent="0.3">
      <c r="A5" s="208" t="s">
        <v>308</v>
      </c>
      <c r="B5" s="208"/>
      <c r="C5" s="208"/>
      <c r="D5" s="208"/>
      <c r="E5" s="208"/>
      <c r="F5" s="208"/>
      <c r="G5" s="208"/>
    </row>
    <row r="6" spans="1:7" ht="24.95" customHeight="1" x14ac:dyDescent="0.25">
      <c r="A6" s="88" t="s">
        <v>2</v>
      </c>
      <c r="B6" s="150" t="s">
        <v>3</v>
      </c>
      <c r="C6" s="150"/>
      <c r="D6" s="150" t="s">
        <v>51</v>
      </c>
      <c r="E6" s="150"/>
      <c r="F6" s="150" t="s">
        <v>52</v>
      </c>
      <c r="G6" s="152"/>
    </row>
    <row r="7" spans="1:7" ht="24.95" customHeight="1" x14ac:dyDescent="0.25">
      <c r="A7" s="33" t="s">
        <v>6</v>
      </c>
      <c r="B7" s="203" t="s">
        <v>53</v>
      </c>
      <c r="C7" s="204"/>
      <c r="D7" s="172">
        <v>31</v>
      </c>
      <c r="E7" s="173"/>
      <c r="F7" s="177" t="str">
        <f>ROUND(((D21/D7)*28)/966,1)&amp;" m2/hs"</f>
        <v>1.5 m2/hs</v>
      </c>
      <c r="G7" s="178"/>
    </row>
    <row r="8" spans="1:7" ht="24.95" customHeight="1" x14ac:dyDescent="0.25">
      <c r="A8" s="33" t="s">
        <v>8</v>
      </c>
      <c r="B8" s="203" t="s">
        <v>54</v>
      </c>
      <c r="C8" s="204"/>
      <c r="D8" s="172"/>
      <c r="E8" s="173"/>
      <c r="F8" s="172" t="s">
        <v>55</v>
      </c>
      <c r="G8" s="179"/>
    </row>
    <row r="9" spans="1:7" ht="30" customHeight="1" x14ac:dyDescent="0.25">
      <c r="A9" s="34">
        <v>1</v>
      </c>
      <c r="B9" s="170" t="s">
        <v>56</v>
      </c>
      <c r="C9" s="171"/>
      <c r="D9" s="172">
        <v>31</v>
      </c>
      <c r="E9" s="173"/>
      <c r="F9" s="172" t="s">
        <v>55</v>
      </c>
      <c r="G9" s="179"/>
    </row>
    <row r="10" spans="1:7" ht="30" customHeight="1" x14ac:dyDescent="0.25">
      <c r="A10" s="34">
        <v>2</v>
      </c>
      <c r="B10" s="170" t="s">
        <v>57</v>
      </c>
      <c r="C10" s="171"/>
      <c r="D10" s="172">
        <v>0</v>
      </c>
      <c r="E10" s="173"/>
      <c r="F10" s="172" t="s">
        <v>55</v>
      </c>
      <c r="G10" s="179"/>
    </row>
    <row r="11" spans="1:7" ht="30" customHeight="1" x14ac:dyDescent="0.25">
      <c r="A11" s="34">
        <v>3</v>
      </c>
      <c r="B11" s="170" t="s">
        <v>58</v>
      </c>
      <c r="C11" s="171"/>
      <c r="D11" s="172">
        <v>0</v>
      </c>
      <c r="E11" s="173"/>
      <c r="F11" s="172" t="s">
        <v>55</v>
      </c>
      <c r="G11" s="179"/>
    </row>
    <row r="12" spans="1:7" ht="30" customHeight="1" x14ac:dyDescent="0.25">
      <c r="A12" s="34">
        <v>4</v>
      </c>
      <c r="B12" s="170" t="s">
        <v>59</v>
      </c>
      <c r="C12" s="171"/>
      <c r="D12" s="172">
        <v>0</v>
      </c>
      <c r="E12" s="173"/>
      <c r="F12" s="172" t="s">
        <v>55</v>
      </c>
      <c r="G12" s="179"/>
    </row>
    <row r="13" spans="1:7" ht="30" customHeight="1" x14ac:dyDescent="0.25">
      <c r="A13" s="34">
        <v>5</v>
      </c>
      <c r="B13" s="170" t="s">
        <v>60</v>
      </c>
      <c r="C13" s="171"/>
      <c r="D13" s="172">
        <v>8</v>
      </c>
      <c r="E13" s="173"/>
      <c r="F13" s="172" t="s">
        <v>55</v>
      </c>
      <c r="G13" s="179"/>
    </row>
    <row r="14" spans="1:7" ht="30" customHeight="1" x14ac:dyDescent="0.25">
      <c r="A14" s="34">
        <v>6</v>
      </c>
      <c r="B14" s="170" t="s">
        <v>61</v>
      </c>
      <c r="C14" s="171"/>
      <c r="D14" s="172">
        <v>0</v>
      </c>
      <c r="E14" s="173"/>
      <c r="F14" s="172" t="s">
        <v>55</v>
      </c>
      <c r="G14" s="179"/>
    </row>
    <row r="15" spans="1:7" ht="30" customHeight="1" x14ac:dyDescent="0.25">
      <c r="A15" s="34">
        <v>7</v>
      </c>
      <c r="B15" s="170" t="s">
        <v>62</v>
      </c>
      <c r="C15" s="171"/>
      <c r="D15" s="172" t="s">
        <v>283</v>
      </c>
      <c r="E15" s="173"/>
      <c r="F15" s="172" t="s">
        <v>55</v>
      </c>
      <c r="G15" s="179"/>
    </row>
    <row r="16" spans="1:7" ht="30" customHeight="1" x14ac:dyDescent="0.25">
      <c r="A16" s="34">
        <v>8</v>
      </c>
      <c r="B16" s="170" t="s">
        <v>63</v>
      </c>
      <c r="C16" s="171"/>
      <c r="D16" s="172" t="s">
        <v>310</v>
      </c>
      <c r="E16" s="173"/>
      <c r="F16" s="172" t="s">
        <v>55</v>
      </c>
      <c r="G16" s="179"/>
    </row>
    <row r="17" spans="1:7" ht="24.95" customHeight="1" x14ac:dyDescent="0.25">
      <c r="A17" s="33" t="s">
        <v>10</v>
      </c>
      <c r="B17" s="203" t="s">
        <v>64</v>
      </c>
      <c r="C17" s="204"/>
      <c r="D17" s="172">
        <v>0</v>
      </c>
      <c r="E17" s="173"/>
      <c r="F17" s="172" t="s">
        <v>55</v>
      </c>
      <c r="G17" s="179"/>
    </row>
    <row r="18" spans="1:7" ht="24.95" customHeight="1" x14ac:dyDescent="0.25">
      <c r="A18" s="33" t="s">
        <v>12</v>
      </c>
      <c r="B18" s="203" t="s">
        <v>144</v>
      </c>
      <c r="C18" s="204"/>
      <c r="D18" s="172">
        <v>32601</v>
      </c>
      <c r="E18" s="173"/>
      <c r="F18" s="172"/>
      <c r="G18" s="179"/>
    </row>
    <row r="19" spans="1:7" ht="24.95" customHeight="1" x14ac:dyDescent="0.25">
      <c r="A19" s="33" t="s">
        <v>14</v>
      </c>
      <c r="B19" s="206" t="s">
        <v>181</v>
      </c>
      <c r="C19" s="207"/>
      <c r="D19" s="172">
        <f>3*80*80</f>
        <v>19200</v>
      </c>
      <c r="E19" s="173"/>
      <c r="F19" s="172"/>
      <c r="G19" s="179"/>
    </row>
    <row r="20" spans="1:7" ht="24.95" customHeight="1" x14ac:dyDescent="0.25">
      <c r="A20" s="33" t="s">
        <v>16</v>
      </c>
      <c r="B20" s="203" t="s">
        <v>65</v>
      </c>
      <c r="C20" s="204"/>
      <c r="D20" s="172">
        <f>SUM(D21:E25)</f>
        <v>2235</v>
      </c>
      <c r="E20" s="173"/>
      <c r="F20" s="172"/>
      <c r="G20" s="179"/>
    </row>
    <row r="21" spans="1:7" ht="24.95" customHeight="1" x14ac:dyDescent="0.25">
      <c r="A21" s="34">
        <v>1</v>
      </c>
      <c r="B21" s="170" t="s">
        <v>145</v>
      </c>
      <c r="C21" s="171"/>
      <c r="D21" s="172">
        <f>6.5*8*31</f>
        <v>1612</v>
      </c>
      <c r="E21" s="173"/>
      <c r="F21" s="172"/>
      <c r="G21" s="179"/>
    </row>
    <row r="22" spans="1:7" ht="24.95" customHeight="1" x14ac:dyDescent="0.25">
      <c r="A22" s="34">
        <v>2</v>
      </c>
      <c r="B22" s="170" t="s">
        <v>146</v>
      </c>
      <c r="C22" s="171"/>
      <c r="D22" s="172">
        <v>429</v>
      </c>
      <c r="E22" s="173"/>
      <c r="F22" s="172"/>
      <c r="G22" s="179"/>
    </row>
    <row r="23" spans="1:7" ht="24.95" customHeight="1" x14ac:dyDescent="0.25">
      <c r="A23" s="34">
        <v>3</v>
      </c>
      <c r="B23" s="170" t="s">
        <v>147</v>
      </c>
      <c r="C23" s="171"/>
      <c r="D23" s="172">
        <v>119</v>
      </c>
      <c r="E23" s="173"/>
      <c r="F23" s="172"/>
      <c r="G23" s="179"/>
    </row>
    <row r="24" spans="1:7" ht="39.950000000000003" customHeight="1" x14ac:dyDescent="0.25">
      <c r="A24" s="34">
        <v>4</v>
      </c>
      <c r="B24" s="170" t="s">
        <v>148</v>
      </c>
      <c r="C24" s="171"/>
      <c r="D24" s="172">
        <v>0</v>
      </c>
      <c r="E24" s="173"/>
      <c r="F24" s="172"/>
      <c r="G24" s="179"/>
    </row>
    <row r="25" spans="1:7" ht="39.950000000000003" customHeight="1" x14ac:dyDescent="0.25">
      <c r="A25" s="34">
        <v>5</v>
      </c>
      <c r="B25" s="170" t="s">
        <v>180</v>
      </c>
      <c r="C25" s="171"/>
      <c r="D25" s="172">
        <v>75</v>
      </c>
      <c r="E25" s="173"/>
      <c r="F25" s="172"/>
      <c r="G25" s="179"/>
    </row>
    <row r="26" spans="1:7" x14ac:dyDescent="0.25">
      <c r="A26" s="209" t="s">
        <v>45</v>
      </c>
      <c r="B26" s="210" t="s">
        <v>66</v>
      </c>
      <c r="C26" s="211"/>
      <c r="D26" s="205"/>
      <c r="E26" s="205"/>
      <c r="F26" s="199" t="s">
        <v>68</v>
      </c>
      <c r="G26" s="200"/>
    </row>
    <row r="27" spans="1:7" x14ac:dyDescent="0.25">
      <c r="A27" s="209"/>
      <c r="B27" s="212" t="s">
        <v>67</v>
      </c>
      <c r="C27" s="213"/>
      <c r="D27" s="205"/>
      <c r="E27" s="205"/>
      <c r="F27" s="201"/>
      <c r="G27" s="202"/>
    </row>
    <row r="28" spans="1:7" ht="30" customHeight="1" x14ac:dyDescent="0.25">
      <c r="A28" s="34">
        <v>1</v>
      </c>
      <c r="B28" s="170" t="s">
        <v>69</v>
      </c>
      <c r="C28" s="171"/>
      <c r="D28" s="172">
        <v>8</v>
      </c>
      <c r="E28" s="173"/>
      <c r="F28" s="172"/>
      <c r="G28" s="179"/>
    </row>
    <row r="29" spans="1:7" ht="24.95" customHeight="1" x14ac:dyDescent="0.25">
      <c r="A29" s="34">
        <v>1.1000000000000001</v>
      </c>
      <c r="B29" s="172" t="s">
        <v>154</v>
      </c>
      <c r="C29" s="173"/>
      <c r="D29" s="172">
        <v>2</v>
      </c>
      <c r="E29" s="173"/>
      <c r="F29" s="177">
        <f>D29/($G$3/4)</f>
        <v>0.25806451612903225</v>
      </c>
      <c r="G29" s="178"/>
    </row>
    <row r="30" spans="1:7" ht="24.95" customHeight="1" x14ac:dyDescent="0.25">
      <c r="A30" s="34">
        <v>1.2</v>
      </c>
      <c r="B30" s="172" t="s">
        <v>155</v>
      </c>
      <c r="C30" s="173"/>
      <c r="D30" s="172">
        <v>2</v>
      </c>
      <c r="E30" s="173"/>
      <c r="F30" s="177">
        <f t="shared" ref="F30:F32" si="0">D30/($G$3/4)</f>
        <v>0.25806451612903225</v>
      </c>
      <c r="G30" s="178"/>
    </row>
    <row r="31" spans="1:7" ht="24.95" customHeight="1" x14ac:dyDescent="0.25">
      <c r="A31" s="34">
        <v>1.3</v>
      </c>
      <c r="B31" s="172" t="s">
        <v>156</v>
      </c>
      <c r="C31" s="173"/>
      <c r="D31" s="172">
        <v>2</v>
      </c>
      <c r="E31" s="173"/>
      <c r="F31" s="177">
        <f t="shared" si="0"/>
        <v>0.25806451612903225</v>
      </c>
      <c r="G31" s="178"/>
    </row>
    <row r="32" spans="1:7" ht="24.95" customHeight="1" x14ac:dyDescent="0.25">
      <c r="A32" s="34">
        <v>1.4</v>
      </c>
      <c r="B32" s="172" t="s">
        <v>157</v>
      </c>
      <c r="C32" s="173"/>
      <c r="D32" s="172">
        <v>2</v>
      </c>
      <c r="E32" s="173"/>
      <c r="F32" s="177">
        <f t="shared" si="0"/>
        <v>0.25806451612903225</v>
      </c>
      <c r="G32" s="178"/>
    </row>
    <row r="33" spans="1:7" ht="30" customHeight="1" x14ac:dyDescent="0.25">
      <c r="A33" s="34">
        <v>2</v>
      </c>
      <c r="B33" s="170" t="s">
        <v>70</v>
      </c>
      <c r="C33" s="171"/>
      <c r="D33" s="172"/>
      <c r="E33" s="173"/>
      <c r="F33" s="172"/>
      <c r="G33" s="179"/>
    </row>
    <row r="34" spans="1:7" ht="24.95" customHeight="1" x14ac:dyDescent="0.25">
      <c r="A34" s="34">
        <v>2.1</v>
      </c>
      <c r="B34" s="172" t="s">
        <v>154</v>
      </c>
      <c r="C34" s="173"/>
      <c r="D34" s="172">
        <v>0</v>
      </c>
      <c r="E34" s="173"/>
      <c r="F34" s="172"/>
      <c r="G34" s="179"/>
    </row>
    <row r="35" spans="1:7" ht="24.95" customHeight="1" x14ac:dyDescent="0.25">
      <c r="A35" s="34">
        <v>2.2000000000000002</v>
      </c>
      <c r="B35" s="172" t="s">
        <v>155</v>
      </c>
      <c r="C35" s="173"/>
      <c r="D35" s="172">
        <v>0</v>
      </c>
      <c r="E35" s="173"/>
      <c r="F35" s="172"/>
      <c r="G35" s="179"/>
    </row>
    <row r="36" spans="1:7" ht="24.95" customHeight="1" x14ac:dyDescent="0.25">
      <c r="A36" s="34">
        <v>2.2999999999999998</v>
      </c>
      <c r="B36" s="172" t="s">
        <v>156</v>
      </c>
      <c r="C36" s="173"/>
      <c r="D36" s="172">
        <v>0</v>
      </c>
      <c r="E36" s="173"/>
      <c r="F36" s="172"/>
      <c r="G36" s="179"/>
    </row>
    <row r="37" spans="1:7" ht="24.95" customHeight="1" x14ac:dyDescent="0.25">
      <c r="A37" s="34">
        <v>2.4</v>
      </c>
      <c r="B37" s="172" t="s">
        <v>157</v>
      </c>
      <c r="C37" s="173"/>
      <c r="D37" s="172">
        <v>0</v>
      </c>
      <c r="E37" s="173"/>
      <c r="F37" s="172"/>
      <c r="G37" s="179"/>
    </row>
    <row r="38" spans="1:7" ht="30" customHeight="1" x14ac:dyDescent="0.25">
      <c r="A38" s="34">
        <v>3</v>
      </c>
      <c r="B38" s="170" t="s">
        <v>71</v>
      </c>
      <c r="C38" s="171"/>
      <c r="D38" s="172">
        <v>0</v>
      </c>
      <c r="E38" s="173"/>
      <c r="F38" s="172"/>
      <c r="G38" s="179"/>
    </row>
    <row r="39" spans="1:7" ht="24.95" customHeight="1" x14ac:dyDescent="0.25">
      <c r="A39" s="34">
        <v>4</v>
      </c>
      <c r="B39" s="170" t="s">
        <v>5</v>
      </c>
      <c r="C39" s="171"/>
      <c r="D39" s="172"/>
      <c r="E39" s="173"/>
      <c r="F39" s="172"/>
      <c r="G39" s="179"/>
    </row>
    <row r="40" spans="1:7" ht="36.75" customHeight="1" x14ac:dyDescent="0.25">
      <c r="A40" s="209" t="s">
        <v>46</v>
      </c>
      <c r="B40" s="210" t="s">
        <v>72</v>
      </c>
      <c r="C40" s="214"/>
      <c r="D40" s="199">
        <f>48+70+10</f>
        <v>128</v>
      </c>
      <c r="E40" s="216"/>
      <c r="F40" s="199" t="s">
        <v>73</v>
      </c>
      <c r="G40" s="200"/>
    </row>
    <row r="41" spans="1:7" x14ac:dyDescent="0.25">
      <c r="A41" s="209"/>
      <c r="B41" s="201" t="s">
        <v>67</v>
      </c>
      <c r="C41" s="215"/>
      <c r="D41" s="201"/>
      <c r="E41" s="215"/>
      <c r="F41" s="201"/>
      <c r="G41" s="202"/>
    </row>
    <row r="42" spans="1:7" ht="24.95" customHeight="1" x14ac:dyDescent="0.25">
      <c r="A42" s="33" t="s">
        <v>48</v>
      </c>
      <c r="B42" s="203" t="s">
        <v>74</v>
      </c>
      <c r="C42" s="204"/>
      <c r="D42" s="172">
        <f>SUM(D43:E51)</f>
        <v>36</v>
      </c>
      <c r="E42" s="173"/>
      <c r="F42" s="172" t="s">
        <v>75</v>
      </c>
      <c r="G42" s="179"/>
    </row>
    <row r="43" spans="1:7" ht="24.95" customHeight="1" x14ac:dyDescent="0.25">
      <c r="A43" s="34">
        <v>1</v>
      </c>
      <c r="B43" s="170" t="s">
        <v>76</v>
      </c>
      <c r="C43" s="171"/>
      <c r="D43" s="172">
        <v>4</v>
      </c>
      <c r="E43" s="173"/>
      <c r="F43" s="172"/>
      <c r="G43" s="179"/>
    </row>
    <row r="44" spans="1:7" ht="24.95" customHeight="1" x14ac:dyDescent="0.25">
      <c r="A44" s="34">
        <v>2</v>
      </c>
      <c r="B44" s="170" t="s">
        <v>77</v>
      </c>
      <c r="C44" s="171"/>
      <c r="D44" s="172">
        <v>4</v>
      </c>
      <c r="E44" s="173"/>
      <c r="F44" s="172"/>
      <c r="G44" s="179"/>
    </row>
    <row r="45" spans="1:7" ht="24.95" customHeight="1" x14ac:dyDescent="0.25">
      <c r="A45" s="34">
        <v>3</v>
      </c>
      <c r="B45" s="170" t="s">
        <v>78</v>
      </c>
      <c r="C45" s="171"/>
      <c r="D45" s="172">
        <v>3</v>
      </c>
      <c r="E45" s="173"/>
      <c r="F45" s="172"/>
      <c r="G45" s="179"/>
    </row>
    <row r="46" spans="1:7" ht="30" customHeight="1" x14ac:dyDescent="0.25">
      <c r="A46" s="34">
        <v>4</v>
      </c>
      <c r="B46" s="170" t="s">
        <v>183</v>
      </c>
      <c r="C46" s="171"/>
      <c r="D46" s="172">
        <v>8</v>
      </c>
      <c r="E46" s="173"/>
      <c r="F46" s="172"/>
      <c r="G46" s="179"/>
    </row>
    <row r="47" spans="1:7" ht="24.95" customHeight="1" x14ac:dyDescent="0.25">
      <c r="A47" s="34">
        <v>5</v>
      </c>
      <c r="B47" s="170" t="s">
        <v>184</v>
      </c>
      <c r="C47" s="171"/>
      <c r="D47" s="172">
        <v>6</v>
      </c>
      <c r="E47" s="173"/>
      <c r="F47" s="172"/>
      <c r="G47" s="179"/>
    </row>
    <row r="48" spans="1:7" ht="24.95" customHeight="1" x14ac:dyDescent="0.25">
      <c r="A48" s="34">
        <v>6</v>
      </c>
      <c r="B48" s="170" t="s">
        <v>185</v>
      </c>
      <c r="C48" s="171"/>
      <c r="D48" s="172">
        <v>6</v>
      </c>
      <c r="E48" s="173"/>
      <c r="F48" s="74"/>
      <c r="G48" s="75"/>
    </row>
    <row r="49" spans="1:7" ht="24.95" customHeight="1" x14ac:dyDescent="0.25">
      <c r="A49" s="34">
        <v>7</v>
      </c>
      <c r="B49" s="170" t="s">
        <v>186</v>
      </c>
      <c r="C49" s="171"/>
      <c r="D49" s="172">
        <v>0</v>
      </c>
      <c r="E49" s="173"/>
      <c r="F49" s="74"/>
      <c r="G49" s="75"/>
    </row>
    <row r="50" spans="1:7" ht="24.95" customHeight="1" x14ac:dyDescent="0.25">
      <c r="A50" s="34">
        <v>8</v>
      </c>
      <c r="B50" s="170" t="s">
        <v>187</v>
      </c>
      <c r="C50" s="171"/>
      <c r="D50" s="172">
        <v>5</v>
      </c>
      <c r="E50" s="173"/>
      <c r="F50" s="74"/>
      <c r="G50" s="75"/>
    </row>
    <row r="51" spans="1:7" ht="24.95" customHeight="1" thickBot="1" x14ac:dyDescent="0.3">
      <c r="A51" s="40">
        <v>9</v>
      </c>
      <c r="B51" s="194" t="s">
        <v>79</v>
      </c>
      <c r="C51" s="195"/>
      <c r="D51" s="196"/>
      <c r="E51" s="197"/>
      <c r="F51" s="196"/>
      <c r="G51" s="198"/>
    </row>
    <row r="52" spans="1:7" ht="17.25" thickBot="1" x14ac:dyDescent="0.3">
      <c r="A52" s="36"/>
      <c r="B52" s="32"/>
      <c r="C52" s="32"/>
      <c r="D52" s="27"/>
      <c r="E52" s="27"/>
      <c r="F52" s="27"/>
      <c r="G52" s="27"/>
    </row>
    <row r="53" spans="1:7" ht="24.95" customHeight="1" x14ac:dyDescent="0.25">
      <c r="A53" s="26" t="s">
        <v>48</v>
      </c>
      <c r="B53" s="188" t="s">
        <v>80</v>
      </c>
      <c r="C53" s="189"/>
      <c r="D53" s="190">
        <f>SUM(D54:E61)</f>
        <v>36</v>
      </c>
      <c r="E53" s="191"/>
      <c r="F53" s="192" t="s">
        <v>75</v>
      </c>
      <c r="G53" s="193"/>
    </row>
    <row r="54" spans="1:7" ht="22.5" customHeight="1" x14ac:dyDescent="0.25">
      <c r="A54" s="11">
        <v>1</v>
      </c>
      <c r="B54" s="170" t="s">
        <v>76</v>
      </c>
      <c r="C54" s="171"/>
      <c r="D54" s="172">
        <v>4</v>
      </c>
      <c r="E54" s="173"/>
      <c r="F54" s="174"/>
      <c r="G54" s="175"/>
    </row>
    <row r="55" spans="1:7" ht="22.5" customHeight="1" x14ac:dyDescent="0.25">
      <c r="A55" s="11">
        <v>2</v>
      </c>
      <c r="B55" s="170" t="s">
        <v>77</v>
      </c>
      <c r="C55" s="171"/>
      <c r="D55" s="172">
        <v>4</v>
      </c>
      <c r="E55" s="173"/>
      <c r="F55" s="174"/>
      <c r="G55" s="175"/>
    </row>
    <row r="56" spans="1:7" ht="22.5" customHeight="1" x14ac:dyDescent="0.25">
      <c r="A56" s="11">
        <v>3</v>
      </c>
      <c r="B56" s="170" t="s">
        <v>78</v>
      </c>
      <c r="C56" s="171"/>
      <c r="D56" s="172">
        <v>3</v>
      </c>
      <c r="E56" s="173"/>
      <c r="F56" s="174"/>
      <c r="G56" s="175"/>
    </row>
    <row r="57" spans="1:7" ht="22.5" customHeight="1" x14ac:dyDescent="0.25">
      <c r="A57" s="11">
        <v>4</v>
      </c>
      <c r="B57" s="170" t="s">
        <v>183</v>
      </c>
      <c r="C57" s="171"/>
      <c r="D57" s="172">
        <v>8</v>
      </c>
      <c r="E57" s="173"/>
      <c r="F57" s="174"/>
      <c r="G57" s="175"/>
    </row>
    <row r="58" spans="1:7" ht="22.5" customHeight="1" x14ac:dyDescent="0.25">
      <c r="A58" s="11">
        <v>5</v>
      </c>
      <c r="B58" s="170" t="s">
        <v>184</v>
      </c>
      <c r="C58" s="171"/>
      <c r="D58" s="172">
        <v>6</v>
      </c>
      <c r="E58" s="173"/>
      <c r="F58" s="174"/>
      <c r="G58" s="175"/>
    </row>
    <row r="59" spans="1:7" ht="22.5" customHeight="1" x14ac:dyDescent="0.25">
      <c r="A59" s="11">
        <v>6</v>
      </c>
      <c r="B59" s="170" t="s">
        <v>185</v>
      </c>
      <c r="C59" s="171"/>
      <c r="D59" s="172">
        <v>6</v>
      </c>
      <c r="E59" s="173"/>
      <c r="F59" s="174"/>
      <c r="G59" s="175"/>
    </row>
    <row r="60" spans="1:7" ht="22.5" customHeight="1" x14ac:dyDescent="0.25">
      <c r="A60" s="11">
        <v>7</v>
      </c>
      <c r="B60" s="170" t="s">
        <v>186</v>
      </c>
      <c r="C60" s="171"/>
      <c r="D60" s="172">
        <v>0</v>
      </c>
      <c r="E60" s="173"/>
      <c r="F60" s="174"/>
      <c r="G60" s="175"/>
    </row>
    <row r="61" spans="1:7" ht="22.5" customHeight="1" x14ac:dyDescent="0.25">
      <c r="A61" s="11">
        <v>8</v>
      </c>
      <c r="B61" s="170" t="s">
        <v>187</v>
      </c>
      <c r="C61" s="171"/>
      <c r="D61" s="172">
        <v>5</v>
      </c>
      <c r="E61" s="173"/>
      <c r="F61" s="174"/>
      <c r="G61" s="175"/>
    </row>
    <row r="62" spans="1:7" ht="17.25" thickBot="1" x14ac:dyDescent="0.3">
      <c r="A62" s="37"/>
      <c r="B62" s="27"/>
      <c r="C62" s="27"/>
      <c r="D62" s="27"/>
      <c r="E62" s="27"/>
      <c r="F62" s="27"/>
      <c r="G62" s="31"/>
    </row>
    <row r="63" spans="1:7" ht="24.95" customHeight="1" x14ac:dyDescent="0.25">
      <c r="A63" s="10"/>
      <c r="B63" s="165" t="s">
        <v>3</v>
      </c>
      <c r="C63" s="165"/>
      <c r="D63" s="165"/>
      <c r="E63" s="165" t="s">
        <v>153</v>
      </c>
      <c r="F63" s="165"/>
      <c r="G63" s="167"/>
    </row>
    <row r="64" spans="1:7" ht="24.95" customHeight="1" x14ac:dyDescent="0.25">
      <c r="A64" s="28" t="s">
        <v>81</v>
      </c>
      <c r="B64" s="141" t="s">
        <v>82</v>
      </c>
      <c r="C64" s="141"/>
      <c r="D64" s="141"/>
      <c r="E64" s="141">
        <v>290</v>
      </c>
      <c r="F64" s="141"/>
      <c r="G64" s="142"/>
    </row>
    <row r="65" spans="1:7" ht="24.95" customHeight="1" thickBot="1" x14ac:dyDescent="0.3">
      <c r="A65" s="29" t="s">
        <v>83</v>
      </c>
      <c r="B65" s="182" t="s">
        <v>84</v>
      </c>
      <c r="C65" s="182"/>
      <c r="D65" s="182"/>
      <c r="E65" s="182">
        <v>540</v>
      </c>
      <c r="F65" s="182"/>
      <c r="G65" s="183"/>
    </row>
    <row r="66" spans="1:7" ht="17.25" thickBot="1" x14ac:dyDescent="0.3">
      <c r="A66" s="38"/>
      <c r="B66" s="31"/>
      <c r="C66" s="31"/>
      <c r="D66" s="31"/>
      <c r="E66" s="31"/>
      <c r="F66" s="31"/>
      <c r="G66" s="31"/>
    </row>
    <row r="67" spans="1:7" ht="30" customHeight="1" x14ac:dyDescent="0.25">
      <c r="A67" s="10"/>
      <c r="B67" s="54" t="s">
        <v>3</v>
      </c>
      <c r="C67" s="184" t="s">
        <v>188</v>
      </c>
      <c r="D67" s="184"/>
      <c r="E67" s="54" t="s">
        <v>85</v>
      </c>
      <c r="F67" s="165" t="s">
        <v>86</v>
      </c>
      <c r="G67" s="167"/>
    </row>
    <row r="68" spans="1:7" ht="49.5" x14ac:dyDescent="0.25">
      <c r="A68" s="28" t="s">
        <v>87</v>
      </c>
      <c r="B68" s="19" t="s">
        <v>88</v>
      </c>
      <c r="C68" s="180" t="s">
        <v>284</v>
      </c>
      <c r="D68" s="180"/>
      <c r="E68" s="127"/>
      <c r="F68" s="180"/>
      <c r="G68" s="181"/>
    </row>
    <row r="69" spans="1:7" ht="17.25" thickBot="1" x14ac:dyDescent="0.3">
      <c r="A69" s="29" t="s">
        <v>89</v>
      </c>
      <c r="B69" s="30" t="s">
        <v>90</v>
      </c>
      <c r="C69" s="182"/>
      <c r="D69" s="182"/>
      <c r="E69" s="24"/>
      <c r="F69" s="182"/>
      <c r="G69" s="183"/>
    </row>
    <row r="70" spans="1:7" ht="17.25" thickBot="1" x14ac:dyDescent="0.3">
      <c r="A70" s="20"/>
    </row>
    <row r="71" spans="1:7" ht="24.95" customHeight="1" x14ac:dyDescent="0.25">
      <c r="A71" s="163" t="s">
        <v>91</v>
      </c>
      <c r="B71" s="165" t="s">
        <v>92</v>
      </c>
      <c r="C71" s="168" t="s">
        <v>93</v>
      </c>
      <c r="D71" s="165" t="s">
        <v>94</v>
      </c>
      <c r="E71" s="165"/>
      <c r="F71" s="165" t="s">
        <v>152</v>
      </c>
      <c r="G71" s="167"/>
    </row>
    <row r="72" spans="1:7" ht="24.95" customHeight="1" x14ac:dyDescent="0.25">
      <c r="A72" s="164"/>
      <c r="B72" s="166"/>
      <c r="C72" s="169"/>
      <c r="D72" s="17" t="s">
        <v>95</v>
      </c>
      <c r="E72" s="17" t="s">
        <v>96</v>
      </c>
      <c r="F72" s="17" t="s">
        <v>95</v>
      </c>
      <c r="G72" s="45" t="s">
        <v>96</v>
      </c>
    </row>
    <row r="73" spans="1:7" ht="31.5" x14ac:dyDescent="0.25">
      <c r="A73" s="11">
        <v>1</v>
      </c>
      <c r="B73" s="55" t="s">
        <v>97</v>
      </c>
      <c r="C73" s="18">
        <v>2</v>
      </c>
      <c r="D73" s="18"/>
      <c r="E73" s="18">
        <v>8</v>
      </c>
      <c r="F73" s="18"/>
      <c r="G73" s="126"/>
    </row>
    <row r="74" spans="1:7" ht="32.25" thickBot="1" x14ac:dyDescent="0.3">
      <c r="A74" s="14">
        <v>2</v>
      </c>
      <c r="B74" s="56" t="s">
        <v>98</v>
      </c>
      <c r="C74" s="24"/>
      <c r="D74" s="24"/>
      <c r="E74" s="24"/>
      <c r="F74" s="24"/>
      <c r="G74" s="25"/>
    </row>
    <row r="75" spans="1:7" ht="59.25" customHeight="1" x14ac:dyDescent="0.25">
      <c r="A75" s="176" t="s">
        <v>99</v>
      </c>
      <c r="B75" s="176"/>
      <c r="C75" s="176"/>
      <c r="D75" s="176"/>
      <c r="E75" s="176"/>
      <c r="F75" s="176"/>
      <c r="G75" s="176"/>
    </row>
    <row r="76" spans="1:7" ht="24.95" customHeight="1" x14ac:dyDescent="0.25">
      <c r="A76" s="18"/>
      <c r="B76" s="166" t="s">
        <v>3</v>
      </c>
      <c r="C76" s="166"/>
      <c r="D76" s="166" t="s">
        <v>100</v>
      </c>
      <c r="E76" s="166"/>
      <c r="F76" s="166" t="s">
        <v>101</v>
      </c>
      <c r="G76" s="166"/>
    </row>
    <row r="77" spans="1:7" ht="24.95" customHeight="1" x14ac:dyDescent="0.25">
      <c r="A77" s="17" t="s">
        <v>102</v>
      </c>
      <c r="B77" s="187" t="s">
        <v>103</v>
      </c>
      <c r="C77" s="187"/>
      <c r="D77" s="141" t="s">
        <v>81</v>
      </c>
      <c r="E77" s="141"/>
      <c r="F77" s="141"/>
      <c r="G77" s="141"/>
    </row>
    <row r="78" spans="1:7" ht="24.95" customHeight="1" x14ac:dyDescent="0.25">
      <c r="A78" s="17" t="s">
        <v>104</v>
      </c>
      <c r="B78" s="187" t="s">
        <v>105</v>
      </c>
      <c r="C78" s="187"/>
      <c r="D78" s="141" t="s">
        <v>81</v>
      </c>
      <c r="E78" s="141"/>
      <c r="F78" s="174"/>
      <c r="G78" s="186"/>
    </row>
    <row r="79" spans="1:7" ht="24.95" customHeight="1" x14ac:dyDescent="0.25">
      <c r="A79" s="17" t="s">
        <v>106</v>
      </c>
      <c r="B79" s="145" t="s">
        <v>107</v>
      </c>
      <c r="C79" s="185"/>
      <c r="D79" s="174" t="s">
        <v>81</v>
      </c>
      <c r="E79" s="186"/>
      <c r="F79" s="174"/>
      <c r="G79" s="186"/>
    </row>
    <row r="80" spans="1:7" ht="35.1" customHeight="1" x14ac:dyDescent="0.25">
      <c r="A80" s="17" t="s">
        <v>108</v>
      </c>
      <c r="B80" s="145" t="s">
        <v>109</v>
      </c>
      <c r="C80" s="185"/>
      <c r="D80" s="174" t="s">
        <v>81</v>
      </c>
      <c r="E80" s="186"/>
      <c r="F80" s="174"/>
      <c r="G80" s="186"/>
    </row>
    <row r="81" spans="1:7" ht="24.95" customHeight="1" x14ac:dyDescent="0.25">
      <c r="A81" s="17" t="s">
        <v>110</v>
      </c>
      <c r="B81" s="145" t="s">
        <v>111</v>
      </c>
      <c r="C81" s="185"/>
      <c r="D81" s="174" t="s">
        <v>81</v>
      </c>
      <c r="E81" s="186"/>
      <c r="F81" s="174"/>
      <c r="G81" s="186"/>
    </row>
    <row r="82" spans="1:7" x14ac:dyDescent="0.25">
      <c r="A82" s="20"/>
    </row>
    <row r="83" spans="1:7" x14ac:dyDescent="0.25">
      <c r="A83" s="154"/>
      <c r="E83" s="21" t="str">
        <f>'BM9'!D14</f>
        <v>Phước Hòa, ngày 14 tháng 10 năm 2021</v>
      </c>
    </row>
    <row r="84" spans="1:7" x14ac:dyDescent="0.25">
      <c r="A84" s="154"/>
      <c r="E84" s="5" t="str">
        <f>'BM9'!D15</f>
        <v>Thủ trưởng đơn vị</v>
      </c>
    </row>
    <row r="85" spans="1:7" x14ac:dyDescent="0.25">
      <c r="A85" s="154"/>
      <c r="E85" s="20"/>
    </row>
    <row r="90" spans="1:7" x14ac:dyDescent="0.25">
      <c r="E90" s="114" t="str">
        <f>'BM9'!D21</f>
        <v>Nguyễn Hoàng Ngọc</v>
      </c>
    </row>
    <row r="91" spans="1:7" x14ac:dyDescent="0.25">
      <c r="E91" s="114"/>
    </row>
  </sheetData>
  <mergeCells count="200">
    <mergeCell ref="A83:A85"/>
    <mergeCell ref="B76:C76"/>
    <mergeCell ref="B77:C77"/>
    <mergeCell ref="D76:E76"/>
    <mergeCell ref="D77:E77"/>
    <mergeCell ref="A26:A27"/>
    <mergeCell ref="A40:A41"/>
    <mergeCell ref="B26:C26"/>
    <mergeCell ref="B28:C28"/>
    <mergeCell ref="D28:E28"/>
    <mergeCell ref="B34:C34"/>
    <mergeCell ref="B27:C27"/>
    <mergeCell ref="B31:C31"/>
    <mergeCell ref="D31:E31"/>
    <mergeCell ref="B33:C33"/>
    <mergeCell ref="D33:E33"/>
    <mergeCell ref="B40:C40"/>
    <mergeCell ref="B41:C41"/>
    <mergeCell ref="D40:E41"/>
    <mergeCell ref="B45:C45"/>
    <mergeCell ref="D45:E45"/>
    <mergeCell ref="B47:C47"/>
    <mergeCell ref="D47:E47"/>
    <mergeCell ref="B57:C57"/>
    <mergeCell ref="A4:F4"/>
    <mergeCell ref="A5:G5"/>
    <mergeCell ref="B6:C6"/>
    <mergeCell ref="D6:E6"/>
    <mergeCell ref="F6:G6"/>
    <mergeCell ref="B7:C7"/>
    <mergeCell ref="D7:E7"/>
    <mergeCell ref="F7:G7"/>
    <mergeCell ref="A71:A72"/>
    <mergeCell ref="B71:B72"/>
    <mergeCell ref="D71:E71"/>
    <mergeCell ref="F71:G71"/>
    <mergeCell ref="B10:C10"/>
    <mergeCell ref="D10:E10"/>
    <mergeCell ref="F10:G10"/>
    <mergeCell ref="B11:C11"/>
    <mergeCell ref="D11:E11"/>
    <mergeCell ref="F11:G11"/>
    <mergeCell ref="B8:C8"/>
    <mergeCell ref="D8:E8"/>
    <mergeCell ref="F8:G8"/>
    <mergeCell ref="B9:C9"/>
    <mergeCell ref="D9:E9"/>
    <mergeCell ref="F9:G9"/>
    <mergeCell ref="B14:C14"/>
    <mergeCell ref="D14:E14"/>
    <mergeCell ref="F14:G14"/>
    <mergeCell ref="B15:C15"/>
    <mergeCell ref="D15:E15"/>
    <mergeCell ref="F15:G15"/>
    <mergeCell ref="B12:C12"/>
    <mergeCell ref="D12:E12"/>
    <mergeCell ref="F12:G12"/>
    <mergeCell ref="B13:C13"/>
    <mergeCell ref="D13:E13"/>
    <mergeCell ref="F13:G13"/>
    <mergeCell ref="B18:C18"/>
    <mergeCell ref="D18:E18"/>
    <mergeCell ref="F18:G18"/>
    <mergeCell ref="B19:C19"/>
    <mergeCell ref="D19:E19"/>
    <mergeCell ref="F19:G19"/>
    <mergeCell ref="B16:C16"/>
    <mergeCell ref="D16:E16"/>
    <mergeCell ref="F16:G16"/>
    <mergeCell ref="B17:C17"/>
    <mergeCell ref="D17:E17"/>
    <mergeCell ref="F17:G17"/>
    <mergeCell ref="B22:C22"/>
    <mergeCell ref="D22:E22"/>
    <mergeCell ref="F22:G22"/>
    <mergeCell ref="B23:C23"/>
    <mergeCell ref="D23:E23"/>
    <mergeCell ref="F23:G23"/>
    <mergeCell ref="B20:C20"/>
    <mergeCell ref="D20:E20"/>
    <mergeCell ref="F20:G20"/>
    <mergeCell ref="B21:C21"/>
    <mergeCell ref="D21:E21"/>
    <mergeCell ref="F21:G21"/>
    <mergeCell ref="F26:G27"/>
    <mergeCell ref="D26:E27"/>
    <mergeCell ref="B24:C24"/>
    <mergeCell ref="D24:E24"/>
    <mergeCell ref="F24:G24"/>
    <mergeCell ref="B25:C25"/>
    <mergeCell ref="D25:E25"/>
    <mergeCell ref="F25:G25"/>
    <mergeCell ref="D30:E30"/>
    <mergeCell ref="B30:C30"/>
    <mergeCell ref="F28:G28"/>
    <mergeCell ref="B29:C29"/>
    <mergeCell ref="D29:E29"/>
    <mergeCell ref="F29:G29"/>
    <mergeCell ref="F30:G30"/>
    <mergeCell ref="F31:G31"/>
    <mergeCell ref="D34:E34"/>
    <mergeCell ref="F34:G34"/>
    <mergeCell ref="B35:C35"/>
    <mergeCell ref="D35:E35"/>
    <mergeCell ref="F35:G35"/>
    <mergeCell ref="B36:C36"/>
    <mergeCell ref="D36:E36"/>
    <mergeCell ref="F36:G36"/>
    <mergeCell ref="F33:G33"/>
    <mergeCell ref="F40:G41"/>
    <mergeCell ref="B42:C42"/>
    <mergeCell ref="D42:E42"/>
    <mergeCell ref="F42:G42"/>
    <mergeCell ref="B38:C38"/>
    <mergeCell ref="D38:E38"/>
    <mergeCell ref="F38:G38"/>
    <mergeCell ref="B39:C39"/>
    <mergeCell ref="D39:E39"/>
    <mergeCell ref="F39:G39"/>
    <mergeCell ref="F45:G45"/>
    <mergeCell ref="B46:C46"/>
    <mergeCell ref="D46:E46"/>
    <mergeCell ref="F46:G46"/>
    <mergeCell ref="B43:C43"/>
    <mergeCell ref="D43:E43"/>
    <mergeCell ref="F43:G43"/>
    <mergeCell ref="F44:G44"/>
    <mergeCell ref="D44:E44"/>
    <mergeCell ref="B44:C44"/>
    <mergeCell ref="F47:G47"/>
    <mergeCell ref="B51:C51"/>
    <mergeCell ref="D51:E51"/>
    <mergeCell ref="F51:G51"/>
    <mergeCell ref="B50:C50"/>
    <mergeCell ref="D48:E48"/>
    <mergeCell ref="D49:E49"/>
    <mergeCell ref="D50:E50"/>
    <mergeCell ref="F56:G56"/>
    <mergeCell ref="D57:E57"/>
    <mergeCell ref="F57:G57"/>
    <mergeCell ref="B53:C53"/>
    <mergeCell ref="D53:E53"/>
    <mergeCell ref="F53:G53"/>
    <mergeCell ref="F54:G54"/>
    <mergeCell ref="F55:G55"/>
    <mergeCell ref="D54:E54"/>
    <mergeCell ref="D55:E55"/>
    <mergeCell ref="B54:C54"/>
    <mergeCell ref="B55:C55"/>
    <mergeCell ref="B80:C80"/>
    <mergeCell ref="D80:E80"/>
    <mergeCell ref="F80:G80"/>
    <mergeCell ref="F81:G81"/>
    <mergeCell ref="D81:E81"/>
    <mergeCell ref="B81:C81"/>
    <mergeCell ref="F76:G76"/>
    <mergeCell ref="F77:G77"/>
    <mergeCell ref="B78:C78"/>
    <mergeCell ref="D78:E78"/>
    <mergeCell ref="F78:G78"/>
    <mergeCell ref="F79:G79"/>
    <mergeCell ref="D79:E79"/>
    <mergeCell ref="B79:C79"/>
    <mergeCell ref="A1:G1"/>
    <mergeCell ref="A75:G75"/>
    <mergeCell ref="B32:C32"/>
    <mergeCell ref="B37:C37"/>
    <mergeCell ref="D32:E32"/>
    <mergeCell ref="F32:G32"/>
    <mergeCell ref="D37:E37"/>
    <mergeCell ref="F37:G37"/>
    <mergeCell ref="B48:C48"/>
    <mergeCell ref="B49:C49"/>
    <mergeCell ref="F67:G67"/>
    <mergeCell ref="F68:G68"/>
    <mergeCell ref="F69:G69"/>
    <mergeCell ref="C67:D67"/>
    <mergeCell ref="C68:D68"/>
    <mergeCell ref="C69:D69"/>
    <mergeCell ref="E63:G63"/>
    <mergeCell ref="E64:G64"/>
    <mergeCell ref="E65:G65"/>
    <mergeCell ref="B63:D63"/>
    <mergeCell ref="B64:D64"/>
    <mergeCell ref="B65:D65"/>
    <mergeCell ref="B56:C56"/>
    <mergeCell ref="D56:E56"/>
    <mergeCell ref="C71:C72"/>
    <mergeCell ref="B58:C58"/>
    <mergeCell ref="D58:E58"/>
    <mergeCell ref="F58:G58"/>
    <mergeCell ref="B59:C59"/>
    <mergeCell ref="D59:E59"/>
    <mergeCell ref="F59:G59"/>
    <mergeCell ref="B60:C60"/>
    <mergeCell ref="D60:E60"/>
    <mergeCell ref="F60:G60"/>
    <mergeCell ref="B61:C61"/>
    <mergeCell ref="D61:E61"/>
    <mergeCell ref="F61:G61"/>
  </mergeCells>
  <pageMargins left="0.45" right="0.45" top="0.5" bottom="0.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topLeftCell="A40" workbookViewId="0">
      <selection activeCell="A5" sqref="A5:P5"/>
    </sheetView>
  </sheetViews>
  <sheetFormatPr defaultRowHeight="16.5" x14ac:dyDescent="0.25"/>
  <cols>
    <col min="1" max="1" width="5" style="1" customWidth="1"/>
    <col min="2" max="2" width="29" style="1" customWidth="1"/>
    <col min="3" max="3" width="9" style="1"/>
    <col min="4" max="16" width="6.625" style="1" customWidth="1"/>
    <col min="17" max="16384" width="9" style="1"/>
  </cols>
  <sheetData>
    <row r="1" spans="1:16" x14ac:dyDescent="0.25">
      <c r="A1" s="137" t="s">
        <v>112</v>
      </c>
      <c r="B1" s="137"/>
      <c r="C1" s="137"/>
      <c r="D1" s="137"/>
      <c r="E1" s="137"/>
      <c r="F1" s="137"/>
      <c r="G1" s="137"/>
      <c r="H1" s="137"/>
      <c r="I1" s="137"/>
      <c r="J1" s="137"/>
      <c r="K1" s="137"/>
      <c r="L1" s="137"/>
      <c r="M1" s="137"/>
      <c r="N1" s="137"/>
      <c r="O1" s="137"/>
      <c r="P1" s="137"/>
    </row>
    <row r="2" spans="1:16" x14ac:dyDescent="0.25">
      <c r="A2" s="2" t="s">
        <v>139</v>
      </c>
    </row>
    <row r="3" spans="1:16" x14ac:dyDescent="0.25">
      <c r="A3" s="3" t="s">
        <v>140</v>
      </c>
    </row>
    <row r="4" spans="1:16" s="6" customFormat="1" ht="18.75" x14ac:dyDescent="0.3">
      <c r="A4" s="138" t="s">
        <v>1</v>
      </c>
      <c r="B4" s="138"/>
      <c r="C4" s="138"/>
      <c r="D4" s="138"/>
      <c r="E4" s="138"/>
      <c r="F4" s="138"/>
      <c r="G4" s="138"/>
      <c r="H4" s="138"/>
      <c r="I4" s="138"/>
      <c r="J4" s="138"/>
      <c r="K4" s="138"/>
      <c r="L4" s="138"/>
      <c r="M4" s="138"/>
      <c r="N4" s="138"/>
      <c r="O4" s="138"/>
      <c r="P4" s="138"/>
    </row>
    <row r="5" spans="1:16" ht="32.25" customHeight="1" thickBot="1" x14ac:dyDescent="0.3">
      <c r="A5" s="139" t="s">
        <v>150</v>
      </c>
      <c r="B5" s="139"/>
      <c r="C5" s="139"/>
      <c r="D5" s="139"/>
      <c r="E5" s="139"/>
      <c r="F5" s="139"/>
      <c r="G5" s="139"/>
      <c r="H5" s="139"/>
      <c r="I5" s="139"/>
      <c r="J5" s="139"/>
      <c r="K5" s="139"/>
      <c r="L5" s="139"/>
      <c r="M5" s="139"/>
      <c r="N5" s="139"/>
      <c r="O5" s="139"/>
      <c r="P5" s="139"/>
    </row>
    <row r="6" spans="1:16" s="7" customFormat="1" ht="39" customHeight="1" x14ac:dyDescent="0.25">
      <c r="A6" s="220" t="s">
        <v>2</v>
      </c>
      <c r="B6" s="222" t="s">
        <v>3</v>
      </c>
      <c r="C6" s="222" t="s">
        <v>21</v>
      </c>
      <c r="D6" s="222" t="s">
        <v>113</v>
      </c>
      <c r="E6" s="222"/>
      <c r="F6" s="222"/>
      <c r="G6" s="222"/>
      <c r="H6" s="222"/>
      <c r="I6" s="222"/>
      <c r="J6" s="222" t="s">
        <v>114</v>
      </c>
      <c r="K6" s="222"/>
      <c r="L6" s="222"/>
      <c r="M6" s="222" t="s">
        <v>115</v>
      </c>
      <c r="N6" s="222"/>
      <c r="O6" s="222"/>
      <c r="P6" s="223"/>
    </row>
    <row r="7" spans="1:16" s="7" customFormat="1" ht="37.5" customHeight="1" x14ac:dyDescent="0.25">
      <c r="A7" s="209"/>
      <c r="B7" s="205"/>
      <c r="C7" s="205"/>
      <c r="D7" s="58" t="s">
        <v>116</v>
      </c>
      <c r="E7" s="58" t="s">
        <v>117</v>
      </c>
      <c r="F7" s="58" t="s">
        <v>118</v>
      </c>
      <c r="G7" s="58" t="s">
        <v>119</v>
      </c>
      <c r="H7" s="58" t="s">
        <v>120</v>
      </c>
      <c r="I7" s="58" t="s">
        <v>121</v>
      </c>
      <c r="J7" s="58" t="s">
        <v>122</v>
      </c>
      <c r="K7" s="58" t="s">
        <v>123</v>
      </c>
      <c r="L7" s="58" t="s">
        <v>124</v>
      </c>
      <c r="M7" s="58" t="s">
        <v>125</v>
      </c>
      <c r="N7" s="58" t="s">
        <v>26</v>
      </c>
      <c r="O7" s="58" t="s">
        <v>27</v>
      </c>
      <c r="P7" s="59" t="s">
        <v>31</v>
      </c>
    </row>
    <row r="8" spans="1:16" s="7" customFormat="1" ht="50.1" customHeight="1" thickBot="1" x14ac:dyDescent="0.3">
      <c r="A8" s="221"/>
      <c r="B8" s="51" t="s">
        <v>126</v>
      </c>
      <c r="C8" s="67">
        <f t="shared" ref="C8:P8" si="0">C9+C27+C30</f>
        <v>68</v>
      </c>
      <c r="D8" s="67">
        <f t="shared" si="0"/>
        <v>0</v>
      </c>
      <c r="E8" s="67">
        <f t="shared" si="0"/>
        <v>0</v>
      </c>
      <c r="F8" s="67">
        <f t="shared" si="0"/>
        <v>44</v>
      </c>
      <c r="G8" s="67">
        <f t="shared" si="0"/>
        <v>17</v>
      </c>
      <c r="H8" s="67">
        <f t="shared" si="0"/>
        <v>2</v>
      </c>
      <c r="I8" s="67">
        <f t="shared" si="0"/>
        <v>5</v>
      </c>
      <c r="J8" s="67">
        <f t="shared" si="0"/>
        <v>19</v>
      </c>
      <c r="K8" s="67">
        <f t="shared" si="0"/>
        <v>44</v>
      </c>
      <c r="L8" s="67">
        <f t="shared" si="0"/>
        <v>0</v>
      </c>
      <c r="M8" s="67">
        <f t="shared" si="0"/>
        <v>65</v>
      </c>
      <c r="N8" s="67">
        <f t="shared" si="0"/>
        <v>3</v>
      </c>
      <c r="O8" s="67">
        <f t="shared" si="0"/>
        <v>0</v>
      </c>
      <c r="P8" s="68">
        <f t="shared" si="0"/>
        <v>0</v>
      </c>
    </row>
    <row r="9" spans="1:16" s="65" customFormat="1" ht="20.100000000000001" customHeight="1" x14ac:dyDescent="0.25">
      <c r="A9" s="224" t="s">
        <v>6</v>
      </c>
      <c r="B9" s="69" t="s">
        <v>127</v>
      </c>
      <c r="C9" s="217">
        <f t="shared" ref="C9:P9" si="1">SUM(C11:C26)</f>
        <v>51</v>
      </c>
      <c r="D9" s="217">
        <f t="shared" si="1"/>
        <v>0</v>
      </c>
      <c r="E9" s="217">
        <f t="shared" si="1"/>
        <v>0</v>
      </c>
      <c r="F9" s="217">
        <f t="shared" si="1"/>
        <v>37</v>
      </c>
      <c r="G9" s="217">
        <f t="shared" si="1"/>
        <v>14</v>
      </c>
      <c r="H9" s="217">
        <f t="shared" si="1"/>
        <v>0</v>
      </c>
      <c r="I9" s="217">
        <f t="shared" si="1"/>
        <v>0</v>
      </c>
      <c r="J9" s="217">
        <f t="shared" si="1"/>
        <v>14</v>
      </c>
      <c r="K9" s="217">
        <f t="shared" si="1"/>
        <v>37</v>
      </c>
      <c r="L9" s="217">
        <f t="shared" si="1"/>
        <v>0</v>
      </c>
      <c r="M9" s="217">
        <f t="shared" si="1"/>
        <v>51</v>
      </c>
      <c r="N9" s="217">
        <f t="shared" si="1"/>
        <v>0</v>
      </c>
      <c r="O9" s="217">
        <f t="shared" si="1"/>
        <v>0</v>
      </c>
      <c r="P9" s="218">
        <f t="shared" si="1"/>
        <v>0</v>
      </c>
    </row>
    <row r="10" spans="1:16" s="57" customFormat="1" ht="20.100000000000001" customHeight="1" x14ac:dyDescent="0.25">
      <c r="A10" s="149"/>
      <c r="B10" s="52" t="s">
        <v>128</v>
      </c>
      <c r="C10" s="151"/>
      <c r="D10" s="151"/>
      <c r="E10" s="151"/>
      <c r="F10" s="151"/>
      <c r="G10" s="151"/>
      <c r="H10" s="151"/>
      <c r="I10" s="151"/>
      <c r="J10" s="151"/>
      <c r="K10" s="151"/>
      <c r="L10" s="151"/>
      <c r="M10" s="151"/>
      <c r="N10" s="151"/>
      <c r="O10" s="151"/>
      <c r="P10" s="219"/>
    </row>
    <row r="11" spans="1:16" ht="24.95" customHeight="1" x14ac:dyDescent="0.25">
      <c r="A11" s="33">
        <v>1</v>
      </c>
      <c r="B11" s="15" t="s">
        <v>158</v>
      </c>
      <c r="C11" s="15">
        <v>9</v>
      </c>
      <c r="D11" s="15"/>
      <c r="E11" s="15"/>
      <c r="F11" s="15">
        <v>7</v>
      </c>
      <c r="G11" s="15">
        <v>2</v>
      </c>
      <c r="H11" s="15"/>
      <c r="I11" s="15"/>
      <c r="J11" s="15">
        <f>G11</f>
        <v>2</v>
      </c>
      <c r="K11" s="15">
        <f>F11</f>
        <v>7</v>
      </c>
      <c r="L11" s="15"/>
      <c r="M11" s="15">
        <f>C11</f>
        <v>9</v>
      </c>
      <c r="N11" s="15"/>
      <c r="O11" s="15"/>
      <c r="P11" s="39"/>
    </row>
    <row r="12" spans="1:16" ht="24.95" customHeight="1" x14ac:dyDescent="0.25">
      <c r="A12" s="33">
        <v>2</v>
      </c>
      <c r="B12" s="15" t="s">
        <v>159</v>
      </c>
      <c r="C12" s="15">
        <v>3</v>
      </c>
      <c r="D12" s="15"/>
      <c r="E12" s="15"/>
      <c r="F12" s="15">
        <v>3</v>
      </c>
      <c r="G12" s="15"/>
      <c r="H12" s="15"/>
      <c r="I12" s="15"/>
      <c r="J12" s="15"/>
      <c r="K12" s="15">
        <f t="shared" ref="K12:K24" si="2">F12</f>
        <v>3</v>
      </c>
      <c r="L12" s="15"/>
      <c r="M12" s="15">
        <f t="shared" ref="M12:M26" si="3">C12</f>
        <v>3</v>
      </c>
      <c r="N12" s="15"/>
      <c r="O12" s="15"/>
      <c r="P12" s="39"/>
    </row>
    <row r="13" spans="1:16" ht="24.95" customHeight="1" x14ac:dyDescent="0.25">
      <c r="A13" s="33">
        <v>3</v>
      </c>
      <c r="B13" s="15" t="s">
        <v>160</v>
      </c>
      <c r="C13" s="15">
        <v>2</v>
      </c>
      <c r="D13" s="15"/>
      <c r="E13" s="15"/>
      <c r="F13" s="15">
        <v>1</v>
      </c>
      <c r="G13" s="15">
        <v>1</v>
      </c>
      <c r="H13" s="15"/>
      <c r="I13" s="15"/>
      <c r="J13" s="15">
        <f t="shared" ref="J13:J26" si="4">G13</f>
        <v>1</v>
      </c>
      <c r="K13" s="15">
        <f t="shared" si="2"/>
        <v>1</v>
      </c>
      <c r="L13" s="15"/>
      <c r="M13" s="15">
        <f t="shared" si="3"/>
        <v>2</v>
      </c>
      <c r="N13" s="15"/>
      <c r="O13" s="15"/>
      <c r="P13" s="39"/>
    </row>
    <row r="14" spans="1:16" ht="24.95" customHeight="1" x14ac:dyDescent="0.25">
      <c r="A14" s="33">
        <v>4</v>
      </c>
      <c r="B14" s="15" t="s">
        <v>161</v>
      </c>
      <c r="C14" s="15">
        <v>5</v>
      </c>
      <c r="D14" s="15"/>
      <c r="E14" s="15"/>
      <c r="F14" s="15">
        <v>2</v>
      </c>
      <c r="G14" s="15">
        <v>3</v>
      </c>
      <c r="H14" s="15"/>
      <c r="I14" s="15"/>
      <c r="J14" s="15">
        <f t="shared" si="4"/>
        <v>3</v>
      </c>
      <c r="K14" s="15">
        <f t="shared" si="2"/>
        <v>2</v>
      </c>
      <c r="L14" s="15"/>
      <c r="M14" s="15">
        <f t="shared" si="3"/>
        <v>5</v>
      </c>
      <c r="N14" s="15"/>
      <c r="O14" s="15"/>
      <c r="P14" s="39"/>
    </row>
    <row r="15" spans="1:16" ht="24.95" customHeight="1" x14ac:dyDescent="0.25">
      <c r="A15" s="33">
        <v>5</v>
      </c>
      <c r="B15" s="15" t="s">
        <v>162</v>
      </c>
      <c r="C15" s="15">
        <v>1</v>
      </c>
      <c r="D15" s="15"/>
      <c r="E15" s="15"/>
      <c r="F15" s="15">
        <v>1</v>
      </c>
      <c r="G15" s="15"/>
      <c r="H15" s="15"/>
      <c r="I15" s="15"/>
      <c r="J15" s="15"/>
      <c r="K15" s="15">
        <f t="shared" si="2"/>
        <v>1</v>
      </c>
      <c r="L15" s="15"/>
      <c r="M15" s="15">
        <f t="shared" si="3"/>
        <v>1</v>
      </c>
      <c r="N15" s="15"/>
      <c r="O15" s="15"/>
      <c r="P15" s="39"/>
    </row>
    <row r="16" spans="1:16" ht="24.95" customHeight="1" x14ac:dyDescent="0.25">
      <c r="A16" s="33">
        <v>6</v>
      </c>
      <c r="B16" s="15" t="s">
        <v>163</v>
      </c>
      <c r="C16" s="15">
        <v>1</v>
      </c>
      <c r="D16" s="15"/>
      <c r="E16" s="15"/>
      <c r="F16" s="15">
        <v>1</v>
      </c>
      <c r="G16" s="15"/>
      <c r="H16" s="15"/>
      <c r="I16" s="15"/>
      <c r="J16" s="15"/>
      <c r="K16" s="15">
        <f t="shared" si="2"/>
        <v>1</v>
      </c>
      <c r="L16" s="15"/>
      <c r="M16" s="15">
        <f t="shared" si="3"/>
        <v>1</v>
      </c>
      <c r="N16" s="15"/>
      <c r="O16" s="15"/>
      <c r="P16" s="39"/>
    </row>
    <row r="17" spans="1:16" ht="24.95" customHeight="1" x14ac:dyDescent="0.25">
      <c r="A17" s="33">
        <v>7</v>
      </c>
      <c r="B17" s="15" t="s">
        <v>164</v>
      </c>
      <c r="C17" s="15">
        <v>1</v>
      </c>
      <c r="D17" s="15"/>
      <c r="E17" s="15"/>
      <c r="F17" s="15">
        <v>1</v>
      </c>
      <c r="G17" s="15"/>
      <c r="H17" s="15"/>
      <c r="I17" s="15"/>
      <c r="J17" s="15"/>
      <c r="K17" s="15">
        <f t="shared" si="2"/>
        <v>1</v>
      </c>
      <c r="L17" s="15"/>
      <c r="M17" s="15">
        <f t="shared" si="3"/>
        <v>1</v>
      </c>
      <c r="N17" s="15"/>
      <c r="O17" s="15"/>
      <c r="P17" s="39"/>
    </row>
    <row r="18" spans="1:16" ht="24.95" customHeight="1" x14ac:dyDescent="0.25">
      <c r="A18" s="33">
        <v>8</v>
      </c>
      <c r="B18" s="15" t="s">
        <v>165</v>
      </c>
      <c r="C18" s="15">
        <v>8</v>
      </c>
      <c r="D18" s="15"/>
      <c r="E18" s="15"/>
      <c r="F18" s="15">
        <v>6</v>
      </c>
      <c r="G18" s="15">
        <v>2</v>
      </c>
      <c r="H18" s="15"/>
      <c r="I18" s="15"/>
      <c r="J18" s="15">
        <f t="shared" si="4"/>
        <v>2</v>
      </c>
      <c r="K18" s="15">
        <f t="shared" si="2"/>
        <v>6</v>
      </c>
      <c r="L18" s="15"/>
      <c r="M18" s="15">
        <f t="shared" si="3"/>
        <v>8</v>
      </c>
      <c r="N18" s="15"/>
      <c r="O18" s="15"/>
      <c r="P18" s="39"/>
    </row>
    <row r="19" spans="1:16" ht="24.95" customHeight="1" x14ac:dyDescent="0.25">
      <c r="A19" s="33">
        <v>9</v>
      </c>
      <c r="B19" s="15" t="s">
        <v>166</v>
      </c>
      <c r="C19" s="15">
        <v>3</v>
      </c>
      <c r="D19" s="15"/>
      <c r="E19" s="15"/>
      <c r="F19" s="15">
        <v>3</v>
      </c>
      <c r="G19" s="15"/>
      <c r="H19" s="15"/>
      <c r="I19" s="15"/>
      <c r="J19" s="15"/>
      <c r="K19" s="15">
        <f t="shared" si="2"/>
        <v>3</v>
      </c>
      <c r="L19" s="15"/>
      <c r="M19" s="15">
        <f t="shared" si="3"/>
        <v>3</v>
      </c>
      <c r="N19" s="15"/>
      <c r="O19" s="15"/>
      <c r="P19" s="39"/>
    </row>
    <row r="20" spans="1:16" ht="24.95" customHeight="1" x14ac:dyDescent="0.25">
      <c r="A20" s="33">
        <v>10</v>
      </c>
      <c r="B20" s="15" t="s">
        <v>167</v>
      </c>
      <c r="C20" s="15">
        <v>3</v>
      </c>
      <c r="D20" s="15"/>
      <c r="E20" s="15"/>
      <c r="F20" s="15">
        <v>2</v>
      </c>
      <c r="G20" s="15">
        <v>1</v>
      </c>
      <c r="H20" s="15"/>
      <c r="I20" s="15"/>
      <c r="J20" s="15">
        <f t="shared" si="4"/>
        <v>1</v>
      </c>
      <c r="K20" s="15">
        <f t="shared" si="2"/>
        <v>2</v>
      </c>
      <c r="L20" s="15"/>
      <c r="M20" s="15">
        <f t="shared" si="3"/>
        <v>3</v>
      </c>
      <c r="N20" s="15"/>
      <c r="O20" s="15"/>
      <c r="P20" s="39"/>
    </row>
    <row r="21" spans="1:16" ht="24.95" customHeight="1" x14ac:dyDescent="0.25">
      <c r="A21" s="33">
        <v>11</v>
      </c>
      <c r="B21" s="15" t="s">
        <v>168</v>
      </c>
      <c r="C21" s="15">
        <v>1</v>
      </c>
      <c r="D21" s="15"/>
      <c r="E21" s="15"/>
      <c r="F21" s="15">
        <v>1</v>
      </c>
      <c r="G21" s="15"/>
      <c r="H21" s="15"/>
      <c r="I21" s="15"/>
      <c r="J21" s="15"/>
      <c r="K21" s="15">
        <f t="shared" si="2"/>
        <v>1</v>
      </c>
      <c r="L21" s="15"/>
      <c r="M21" s="15">
        <f t="shared" si="3"/>
        <v>1</v>
      </c>
      <c r="N21" s="15"/>
      <c r="O21" s="15"/>
      <c r="P21" s="39"/>
    </row>
    <row r="22" spans="1:16" ht="24.95" customHeight="1" x14ac:dyDescent="0.25">
      <c r="A22" s="33">
        <v>12</v>
      </c>
      <c r="B22" s="15" t="s">
        <v>169</v>
      </c>
      <c r="C22" s="15">
        <v>6</v>
      </c>
      <c r="D22" s="15"/>
      <c r="E22" s="15"/>
      <c r="F22" s="15">
        <v>6</v>
      </c>
      <c r="G22" s="15"/>
      <c r="H22" s="15"/>
      <c r="I22" s="15"/>
      <c r="J22" s="15"/>
      <c r="K22" s="15">
        <f t="shared" si="2"/>
        <v>6</v>
      </c>
      <c r="L22" s="15"/>
      <c r="M22" s="15">
        <f t="shared" si="3"/>
        <v>6</v>
      </c>
      <c r="N22" s="15"/>
      <c r="O22" s="15"/>
      <c r="P22" s="39"/>
    </row>
    <row r="23" spans="1:16" ht="24.95" customHeight="1" x14ac:dyDescent="0.25">
      <c r="A23" s="33">
        <v>13</v>
      </c>
      <c r="B23" s="15" t="s">
        <v>170</v>
      </c>
      <c r="C23" s="15">
        <v>3</v>
      </c>
      <c r="D23" s="15"/>
      <c r="E23" s="15"/>
      <c r="F23" s="15">
        <v>2</v>
      </c>
      <c r="G23" s="15">
        <v>1</v>
      </c>
      <c r="H23" s="15"/>
      <c r="I23" s="15"/>
      <c r="J23" s="15">
        <f t="shared" si="4"/>
        <v>1</v>
      </c>
      <c r="K23" s="15">
        <f t="shared" si="2"/>
        <v>2</v>
      </c>
      <c r="L23" s="15"/>
      <c r="M23" s="15">
        <f t="shared" si="3"/>
        <v>3</v>
      </c>
      <c r="N23" s="15"/>
      <c r="O23" s="15"/>
      <c r="P23" s="39"/>
    </row>
    <row r="24" spans="1:16" ht="24.95" customHeight="1" x14ac:dyDescent="0.25">
      <c r="A24" s="33">
        <v>14</v>
      </c>
      <c r="B24" s="15" t="s">
        <v>171</v>
      </c>
      <c r="C24" s="15">
        <v>3</v>
      </c>
      <c r="D24" s="15"/>
      <c r="E24" s="15"/>
      <c r="F24" s="15">
        <v>1</v>
      </c>
      <c r="G24" s="15">
        <v>2</v>
      </c>
      <c r="H24" s="15"/>
      <c r="I24" s="15"/>
      <c r="J24" s="15">
        <f t="shared" si="4"/>
        <v>2</v>
      </c>
      <c r="K24" s="15">
        <f t="shared" si="2"/>
        <v>1</v>
      </c>
      <c r="L24" s="15"/>
      <c r="M24" s="15">
        <f t="shared" si="3"/>
        <v>3</v>
      </c>
      <c r="N24" s="15"/>
      <c r="O24" s="15"/>
      <c r="P24" s="39"/>
    </row>
    <row r="25" spans="1:16" ht="24.95" customHeight="1" x14ac:dyDescent="0.25">
      <c r="A25" s="33">
        <v>15</v>
      </c>
      <c r="B25" s="15" t="s">
        <v>172</v>
      </c>
      <c r="C25" s="15">
        <v>1</v>
      </c>
      <c r="D25" s="15"/>
      <c r="E25" s="15"/>
      <c r="F25" s="15"/>
      <c r="G25" s="15">
        <v>1</v>
      </c>
      <c r="H25" s="15"/>
      <c r="I25" s="15"/>
      <c r="J25" s="15">
        <f t="shared" si="4"/>
        <v>1</v>
      </c>
      <c r="K25" s="15"/>
      <c r="L25" s="15"/>
      <c r="M25" s="15">
        <f t="shared" si="3"/>
        <v>1</v>
      </c>
      <c r="N25" s="15"/>
      <c r="O25" s="15"/>
      <c r="P25" s="39"/>
    </row>
    <row r="26" spans="1:16" ht="24.95" customHeight="1" x14ac:dyDescent="0.25">
      <c r="A26" s="33">
        <v>16</v>
      </c>
      <c r="B26" s="15" t="s">
        <v>173</v>
      </c>
      <c r="C26" s="15">
        <v>1</v>
      </c>
      <c r="D26" s="15"/>
      <c r="E26" s="15"/>
      <c r="F26" s="15"/>
      <c r="G26" s="15">
        <v>1</v>
      </c>
      <c r="H26" s="15"/>
      <c r="I26" s="15"/>
      <c r="J26" s="15">
        <f t="shared" si="4"/>
        <v>1</v>
      </c>
      <c r="K26" s="15"/>
      <c r="L26" s="15"/>
      <c r="M26" s="15">
        <f t="shared" si="3"/>
        <v>1</v>
      </c>
      <c r="N26" s="15"/>
      <c r="O26" s="15"/>
      <c r="P26" s="39"/>
    </row>
    <row r="27" spans="1:16" s="65" customFormat="1" ht="39.950000000000003" customHeight="1" x14ac:dyDescent="0.25">
      <c r="A27" s="47" t="s">
        <v>8</v>
      </c>
      <c r="B27" s="48" t="s">
        <v>129</v>
      </c>
      <c r="C27" s="64">
        <f>C28+C29</f>
        <v>3</v>
      </c>
      <c r="D27" s="64">
        <f t="shared" ref="D27:P27" si="5">D28+D29</f>
        <v>0</v>
      </c>
      <c r="E27" s="64">
        <f t="shared" si="5"/>
        <v>0</v>
      </c>
      <c r="F27" s="64">
        <f t="shared" si="5"/>
        <v>3</v>
      </c>
      <c r="G27" s="64">
        <f t="shared" si="5"/>
        <v>0</v>
      </c>
      <c r="H27" s="64">
        <f t="shared" si="5"/>
        <v>0</v>
      </c>
      <c r="I27" s="64">
        <f t="shared" si="5"/>
        <v>0</v>
      </c>
      <c r="J27" s="64">
        <f t="shared" si="5"/>
        <v>0</v>
      </c>
      <c r="K27" s="64">
        <f t="shared" si="5"/>
        <v>3</v>
      </c>
      <c r="L27" s="64">
        <f t="shared" si="5"/>
        <v>0</v>
      </c>
      <c r="M27" s="64">
        <f t="shared" si="5"/>
        <v>3</v>
      </c>
      <c r="N27" s="64">
        <f t="shared" si="5"/>
        <v>0</v>
      </c>
      <c r="O27" s="64">
        <f t="shared" si="5"/>
        <v>0</v>
      </c>
      <c r="P27" s="70">
        <f t="shared" si="5"/>
        <v>0</v>
      </c>
    </row>
    <row r="28" spans="1:16" ht="24.95" customHeight="1" x14ac:dyDescent="0.25">
      <c r="A28" s="34">
        <v>1</v>
      </c>
      <c r="B28" s="16" t="s">
        <v>130</v>
      </c>
      <c r="C28" s="15">
        <v>1</v>
      </c>
      <c r="D28" s="15"/>
      <c r="E28" s="15"/>
      <c r="F28" s="15">
        <v>1</v>
      </c>
      <c r="G28" s="15"/>
      <c r="H28" s="15"/>
      <c r="I28" s="15"/>
      <c r="J28" s="15"/>
      <c r="K28" s="15">
        <v>1</v>
      </c>
      <c r="L28" s="15"/>
      <c r="M28" s="15">
        <v>1</v>
      </c>
      <c r="N28" s="15"/>
      <c r="O28" s="15"/>
      <c r="P28" s="39"/>
    </row>
    <row r="29" spans="1:16" ht="24.95" customHeight="1" x14ac:dyDescent="0.25">
      <c r="A29" s="34">
        <v>2</v>
      </c>
      <c r="B29" s="16" t="s">
        <v>131</v>
      </c>
      <c r="C29" s="15">
        <v>2</v>
      </c>
      <c r="D29" s="15"/>
      <c r="E29" s="15"/>
      <c r="F29" s="15">
        <v>2</v>
      </c>
      <c r="G29" s="15"/>
      <c r="H29" s="15"/>
      <c r="I29" s="15"/>
      <c r="J29" s="15"/>
      <c r="K29" s="15">
        <v>2</v>
      </c>
      <c r="L29" s="15"/>
      <c r="M29" s="15">
        <v>2</v>
      </c>
      <c r="N29" s="15"/>
      <c r="O29" s="15"/>
      <c r="P29" s="39"/>
    </row>
    <row r="30" spans="1:16" s="65" customFormat="1" ht="39.950000000000003" customHeight="1" x14ac:dyDescent="0.25">
      <c r="A30" s="47" t="s">
        <v>10</v>
      </c>
      <c r="B30" s="48" t="s">
        <v>132</v>
      </c>
      <c r="C30" s="64">
        <f t="shared" ref="C30:P30" si="6">SUM(C31:C42)</f>
        <v>14</v>
      </c>
      <c r="D30" s="64">
        <f t="shared" si="6"/>
        <v>0</v>
      </c>
      <c r="E30" s="64">
        <f t="shared" si="6"/>
        <v>0</v>
      </c>
      <c r="F30" s="64">
        <f t="shared" si="6"/>
        <v>4</v>
      </c>
      <c r="G30" s="64">
        <f t="shared" si="6"/>
        <v>3</v>
      </c>
      <c r="H30" s="64">
        <f t="shared" si="6"/>
        <v>2</v>
      </c>
      <c r="I30" s="64">
        <f t="shared" si="6"/>
        <v>5</v>
      </c>
      <c r="J30" s="64">
        <f t="shared" si="6"/>
        <v>5</v>
      </c>
      <c r="K30" s="64">
        <f t="shared" si="6"/>
        <v>4</v>
      </c>
      <c r="L30" s="64">
        <f t="shared" si="6"/>
        <v>0</v>
      </c>
      <c r="M30" s="64">
        <f t="shared" si="6"/>
        <v>11</v>
      </c>
      <c r="N30" s="64">
        <f t="shared" si="6"/>
        <v>3</v>
      </c>
      <c r="O30" s="64">
        <f t="shared" si="6"/>
        <v>0</v>
      </c>
      <c r="P30" s="70">
        <f t="shared" si="6"/>
        <v>0</v>
      </c>
    </row>
    <row r="31" spans="1:16" ht="24.95" customHeight="1" x14ac:dyDescent="0.25">
      <c r="A31" s="34">
        <v>1</v>
      </c>
      <c r="B31" s="16" t="s">
        <v>174</v>
      </c>
      <c r="C31" s="15">
        <v>1</v>
      </c>
      <c r="D31" s="15"/>
      <c r="E31" s="15"/>
      <c r="F31" s="15">
        <v>1</v>
      </c>
      <c r="G31" s="15"/>
      <c r="H31" s="15"/>
      <c r="I31" s="15"/>
      <c r="J31" s="15"/>
      <c r="K31" s="15">
        <v>1</v>
      </c>
      <c r="L31" s="15"/>
      <c r="M31" s="15">
        <v>1</v>
      </c>
      <c r="N31" s="15"/>
      <c r="O31" s="15"/>
      <c r="P31" s="39"/>
    </row>
    <row r="32" spans="1:16" ht="24.95" customHeight="1" x14ac:dyDescent="0.25">
      <c r="A32" s="34">
        <v>2</v>
      </c>
      <c r="B32" s="16" t="s">
        <v>133</v>
      </c>
      <c r="C32" s="15">
        <v>1</v>
      </c>
      <c r="D32" s="15"/>
      <c r="E32" s="15"/>
      <c r="F32" s="15"/>
      <c r="G32" s="15"/>
      <c r="H32" s="15">
        <v>1</v>
      </c>
      <c r="I32" s="15"/>
      <c r="J32" s="15">
        <v>1</v>
      </c>
      <c r="K32" s="15"/>
      <c r="L32" s="15"/>
      <c r="M32" s="15">
        <v>1</v>
      </c>
      <c r="N32" s="15"/>
      <c r="O32" s="15"/>
      <c r="P32" s="39"/>
    </row>
    <row r="33" spans="1:16" ht="24.95" customHeight="1" x14ac:dyDescent="0.25">
      <c r="A33" s="34">
        <v>3</v>
      </c>
      <c r="B33" s="16" t="s">
        <v>134</v>
      </c>
      <c r="C33" s="15">
        <v>1</v>
      </c>
      <c r="D33" s="15"/>
      <c r="E33" s="15"/>
      <c r="F33" s="15"/>
      <c r="G33" s="15"/>
      <c r="H33" s="15">
        <v>1</v>
      </c>
      <c r="I33" s="15"/>
      <c r="J33" s="15">
        <v>1</v>
      </c>
      <c r="K33" s="15"/>
      <c r="L33" s="15"/>
      <c r="M33" s="15">
        <v>1</v>
      </c>
      <c r="N33" s="15"/>
      <c r="O33" s="15"/>
      <c r="P33" s="39"/>
    </row>
    <row r="34" spans="1:16" ht="24.95" customHeight="1" x14ac:dyDescent="0.25">
      <c r="A34" s="34">
        <v>4</v>
      </c>
      <c r="B34" s="16" t="s">
        <v>135</v>
      </c>
      <c r="C34" s="15">
        <v>1</v>
      </c>
      <c r="D34" s="15"/>
      <c r="E34" s="15"/>
      <c r="F34" s="15">
        <v>1</v>
      </c>
      <c r="G34" s="15"/>
      <c r="H34" s="15"/>
      <c r="I34" s="15"/>
      <c r="J34" s="15"/>
      <c r="K34" s="15">
        <v>1</v>
      </c>
      <c r="L34" s="15"/>
      <c r="M34" s="15">
        <v>1</v>
      </c>
      <c r="N34" s="15"/>
      <c r="O34" s="15"/>
      <c r="P34" s="39"/>
    </row>
    <row r="35" spans="1:16" ht="24.95" customHeight="1" x14ac:dyDescent="0.25">
      <c r="A35" s="34">
        <v>5</v>
      </c>
      <c r="B35" s="16" t="s">
        <v>136</v>
      </c>
      <c r="C35" s="15">
        <v>1</v>
      </c>
      <c r="D35" s="15"/>
      <c r="E35" s="15"/>
      <c r="F35" s="15">
        <v>1</v>
      </c>
      <c r="G35" s="15"/>
      <c r="H35" s="15"/>
      <c r="I35" s="15"/>
      <c r="J35" s="15"/>
      <c r="K35" s="15">
        <v>1</v>
      </c>
      <c r="L35" s="15"/>
      <c r="M35" s="15">
        <v>1</v>
      </c>
      <c r="N35" s="15"/>
      <c r="O35" s="15"/>
      <c r="P35" s="39"/>
    </row>
    <row r="36" spans="1:16" ht="30" customHeight="1" x14ac:dyDescent="0.25">
      <c r="A36" s="34">
        <v>6</v>
      </c>
      <c r="B36" s="16" t="s">
        <v>137</v>
      </c>
      <c r="C36" s="15">
        <v>0</v>
      </c>
      <c r="D36" s="15"/>
      <c r="E36" s="15"/>
      <c r="F36" s="15"/>
      <c r="G36" s="15"/>
      <c r="H36" s="15"/>
      <c r="I36" s="15"/>
      <c r="J36" s="15"/>
      <c r="K36" s="15"/>
      <c r="L36" s="15"/>
      <c r="M36" s="15"/>
      <c r="N36" s="15"/>
      <c r="O36" s="15"/>
      <c r="P36" s="39"/>
    </row>
    <row r="37" spans="1:16" ht="24.95" customHeight="1" x14ac:dyDescent="0.25">
      <c r="A37" s="34">
        <v>7</v>
      </c>
      <c r="B37" s="16" t="s">
        <v>138</v>
      </c>
      <c r="C37" s="15">
        <v>0</v>
      </c>
      <c r="D37" s="15"/>
      <c r="E37" s="15"/>
      <c r="F37" s="15"/>
      <c r="G37" s="15"/>
      <c r="H37" s="15"/>
      <c r="I37" s="15"/>
      <c r="J37" s="15"/>
      <c r="K37" s="15"/>
      <c r="L37" s="15"/>
      <c r="M37" s="15"/>
      <c r="N37" s="15"/>
      <c r="O37" s="15"/>
      <c r="P37" s="39"/>
    </row>
    <row r="38" spans="1:16" ht="24.95" customHeight="1" x14ac:dyDescent="0.25">
      <c r="A38" s="34">
        <v>8</v>
      </c>
      <c r="B38" s="16" t="s">
        <v>175</v>
      </c>
      <c r="C38" s="15">
        <v>1</v>
      </c>
      <c r="D38" s="15"/>
      <c r="E38" s="15"/>
      <c r="F38" s="15"/>
      <c r="G38" s="15">
        <v>1</v>
      </c>
      <c r="H38" s="15"/>
      <c r="I38" s="15"/>
      <c r="J38" s="15">
        <v>1</v>
      </c>
      <c r="K38" s="15"/>
      <c r="L38" s="15"/>
      <c r="M38" s="15">
        <v>1</v>
      </c>
      <c r="N38" s="15"/>
      <c r="O38" s="15"/>
      <c r="P38" s="39"/>
    </row>
    <row r="39" spans="1:16" ht="24.95" customHeight="1" x14ac:dyDescent="0.25">
      <c r="A39" s="60">
        <v>9</v>
      </c>
      <c r="B39" s="61" t="s">
        <v>176</v>
      </c>
      <c r="C39" s="62">
        <v>1</v>
      </c>
      <c r="D39" s="62"/>
      <c r="E39" s="62"/>
      <c r="F39" s="62"/>
      <c r="G39" s="62">
        <v>1</v>
      </c>
      <c r="H39" s="62"/>
      <c r="I39" s="62"/>
      <c r="J39" s="62">
        <v>1</v>
      </c>
      <c r="K39" s="62"/>
      <c r="L39" s="62"/>
      <c r="M39" s="62">
        <v>1</v>
      </c>
      <c r="N39" s="62"/>
      <c r="O39" s="62"/>
      <c r="P39" s="63"/>
    </row>
    <row r="40" spans="1:16" ht="24.95" customHeight="1" x14ac:dyDescent="0.25">
      <c r="A40" s="60">
        <v>10</v>
      </c>
      <c r="B40" s="61" t="s">
        <v>179</v>
      </c>
      <c r="C40" s="62">
        <v>2</v>
      </c>
      <c r="D40" s="62"/>
      <c r="E40" s="62"/>
      <c r="F40" s="62">
        <v>1</v>
      </c>
      <c r="G40" s="62">
        <v>1</v>
      </c>
      <c r="H40" s="62"/>
      <c r="I40" s="62"/>
      <c r="J40" s="62">
        <v>1</v>
      </c>
      <c r="K40" s="62">
        <v>1</v>
      </c>
      <c r="L40" s="62"/>
      <c r="M40" s="62">
        <v>2</v>
      </c>
      <c r="N40" s="62"/>
      <c r="O40" s="62"/>
      <c r="P40" s="63"/>
    </row>
    <row r="41" spans="1:16" ht="24.95" customHeight="1" x14ac:dyDescent="0.25">
      <c r="A41" s="60">
        <v>11</v>
      </c>
      <c r="B41" s="61" t="s">
        <v>178</v>
      </c>
      <c r="C41" s="62">
        <v>3</v>
      </c>
      <c r="D41" s="62"/>
      <c r="E41" s="62"/>
      <c r="F41" s="62"/>
      <c r="G41" s="62"/>
      <c r="H41" s="62"/>
      <c r="I41" s="62">
        <v>3</v>
      </c>
      <c r="J41" s="62"/>
      <c r="K41" s="62"/>
      <c r="L41" s="62"/>
      <c r="M41" s="62">
        <v>1</v>
      </c>
      <c r="N41" s="62">
        <v>2</v>
      </c>
      <c r="O41" s="62"/>
      <c r="P41" s="63"/>
    </row>
    <row r="42" spans="1:16" ht="24.95" customHeight="1" thickBot="1" x14ac:dyDescent="0.3">
      <c r="A42" s="40">
        <v>12</v>
      </c>
      <c r="B42" s="41" t="s">
        <v>177</v>
      </c>
      <c r="C42" s="42">
        <v>2</v>
      </c>
      <c r="D42" s="42"/>
      <c r="E42" s="42"/>
      <c r="F42" s="42"/>
      <c r="G42" s="42"/>
      <c r="H42" s="42"/>
      <c r="I42" s="42">
        <v>2</v>
      </c>
      <c r="J42" s="42"/>
      <c r="K42" s="42"/>
      <c r="L42" s="42"/>
      <c r="M42" s="42">
        <v>1</v>
      </c>
      <c r="N42" s="42">
        <v>1</v>
      </c>
      <c r="O42" s="42"/>
      <c r="P42" s="43"/>
    </row>
    <row r="43" spans="1:16" x14ac:dyDescent="0.25">
      <c r="A43" s="2"/>
    </row>
    <row r="44" spans="1:16" x14ac:dyDescent="0.25">
      <c r="A44" s="153"/>
      <c r="B44" s="4"/>
      <c r="L44" s="22" t="str">
        <f>'BM9'!D14</f>
        <v>Phước Hòa, ngày 14 tháng 10 năm 2021</v>
      </c>
    </row>
    <row r="45" spans="1:16" x14ac:dyDescent="0.25">
      <c r="A45" s="153"/>
      <c r="B45" s="4"/>
      <c r="L45" s="23" t="str">
        <f>'BM9'!D15</f>
        <v>Thủ trưởng đơn vị</v>
      </c>
    </row>
    <row r="46" spans="1:16" x14ac:dyDescent="0.25">
      <c r="A46" s="153"/>
      <c r="B46" s="4"/>
    </row>
  </sheetData>
  <mergeCells count="25">
    <mergeCell ref="A44:A46"/>
    <mergeCell ref="H9:H10"/>
    <mergeCell ref="I9:I10"/>
    <mergeCell ref="J9:J10"/>
    <mergeCell ref="K9:K10"/>
    <mergeCell ref="A9:A10"/>
    <mergeCell ref="C9:C10"/>
    <mergeCell ref="D9:D10"/>
    <mergeCell ref="E9:E10"/>
    <mergeCell ref="F9:F10"/>
    <mergeCell ref="G9:G10"/>
    <mergeCell ref="A1:P1"/>
    <mergeCell ref="A4:P4"/>
    <mergeCell ref="A5:P5"/>
    <mergeCell ref="N9:N10"/>
    <mergeCell ref="O9:O10"/>
    <mergeCell ref="P9:P10"/>
    <mergeCell ref="L9:L10"/>
    <mergeCell ref="M9:M10"/>
    <mergeCell ref="A6:A8"/>
    <mergeCell ref="B6:B7"/>
    <mergeCell ref="C6:C7"/>
    <mergeCell ref="D6:I6"/>
    <mergeCell ref="J6:L6"/>
    <mergeCell ref="M6:P6"/>
  </mergeCells>
  <pageMargins left="0.45" right="0.45" top="0.5" bottom="0.5" header="0.3" footer="0.3"/>
  <pageSetup paperSize="9"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1"/>
  <sheetViews>
    <sheetView topLeftCell="A4" workbookViewId="0">
      <pane xSplit="2" ySplit="5" topLeftCell="C9" activePane="bottomRight" state="frozen"/>
      <selection activeCell="A4" sqref="A4"/>
      <selection pane="topRight" activeCell="C4" sqref="C4"/>
      <selection pane="bottomLeft" activeCell="A9" sqref="A9"/>
      <selection pane="bottomRight" activeCell="R22" sqref="R22"/>
    </sheetView>
  </sheetViews>
  <sheetFormatPr defaultRowHeight="16.5" x14ac:dyDescent="0.25"/>
  <cols>
    <col min="1" max="1" width="3.75" style="1" customWidth="1"/>
    <col min="2" max="2" width="24.875" style="1" customWidth="1"/>
    <col min="3" max="3" width="5.625" style="1" customWidth="1"/>
    <col min="4" max="16" width="4.125" style="1" customWidth="1"/>
    <col min="17" max="16384" width="9" style="1"/>
  </cols>
  <sheetData>
    <row r="1" spans="1:16" x14ac:dyDescent="0.25">
      <c r="A1" s="137" t="s">
        <v>112</v>
      </c>
      <c r="B1" s="137"/>
      <c r="C1" s="137"/>
      <c r="D1" s="137"/>
      <c r="E1" s="137"/>
      <c r="F1" s="137"/>
      <c r="G1" s="137"/>
      <c r="H1" s="137"/>
      <c r="I1" s="137"/>
      <c r="J1" s="137"/>
      <c r="K1" s="137"/>
      <c r="L1" s="137"/>
      <c r="M1" s="137"/>
      <c r="N1" s="137"/>
      <c r="O1" s="137"/>
      <c r="P1" s="137"/>
    </row>
    <row r="2" spans="1:16" x14ac:dyDescent="0.25">
      <c r="A2" s="2" t="s">
        <v>139</v>
      </c>
    </row>
    <row r="3" spans="1:16" x14ac:dyDescent="0.25">
      <c r="A3" s="3" t="s">
        <v>140</v>
      </c>
    </row>
    <row r="4" spans="1:16" s="6" customFormat="1" ht="18.75" x14ac:dyDescent="0.3">
      <c r="A4" s="138" t="s">
        <v>1</v>
      </c>
      <c r="B4" s="138"/>
      <c r="C4" s="138"/>
      <c r="D4" s="138"/>
      <c r="E4" s="138"/>
      <c r="F4" s="138"/>
      <c r="G4" s="138"/>
      <c r="H4" s="138"/>
      <c r="I4" s="138"/>
      <c r="J4" s="138"/>
      <c r="K4" s="138"/>
      <c r="L4" s="138"/>
      <c r="M4" s="138"/>
      <c r="N4" s="138"/>
      <c r="O4" s="138"/>
      <c r="P4" s="138"/>
    </row>
    <row r="5" spans="1:16" ht="42" customHeight="1" thickBot="1" x14ac:dyDescent="0.3">
      <c r="A5" s="139" t="s">
        <v>309</v>
      </c>
      <c r="B5" s="139"/>
      <c r="C5" s="139"/>
      <c r="D5" s="139"/>
      <c r="E5" s="139"/>
      <c r="F5" s="139"/>
      <c r="G5" s="139"/>
      <c r="H5" s="139"/>
      <c r="I5" s="139"/>
      <c r="J5" s="139"/>
      <c r="K5" s="139"/>
      <c r="L5" s="139"/>
      <c r="M5" s="139"/>
      <c r="N5" s="139"/>
      <c r="O5" s="139"/>
      <c r="P5" s="139"/>
    </row>
    <row r="6" spans="1:16" s="7" customFormat="1" ht="49.5" customHeight="1" x14ac:dyDescent="0.25">
      <c r="A6" s="220" t="s">
        <v>2</v>
      </c>
      <c r="B6" s="222" t="s">
        <v>3</v>
      </c>
      <c r="C6" s="222" t="s">
        <v>21</v>
      </c>
      <c r="D6" s="225" t="s">
        <v>113</v>
      </c>
      <c r="E6" s="225"/>
      <c r="F6" s="225"/>
      <c r="G6" s="225"/>
      <c r="H6" s="225"/>
      <c r="I6" s="225"/>
      <c r="J6" s="225" t="s">
        <v>114</v>
      </c>
      <c r="K6" s="225"/>
      <c r="L6" s="225"/>
      <c r="M6" s="225" t="s">
        <v>115</v>
      </c>
      <c r="N6" s="225"/>
      <c r="O6" s="225"/>
      <c r="P6" s="226"/>
    </row>
    <row r="7" spans="1:16" s="7" customFormat="1" ht="25.5" x14ac:dyDescent="0.25">
      <c r="A7" s="209"/>
      <c r="B7" s="205"/>
      <c r="C7" s="205"/>
      <c r="D7" s="89" t="s">
        <v>116</v>
      </c>
      <c r="E7" s="89" t="s">
        <v>117</v>
      </c>
      <c r="F7" s="89" t="s">
        <v>118</v>
      </c>
      <c r="G7" s="89" t="s">
        <v>119</v>
      </c>
      <c r="H7" s="89" t="s">
        <v>120</v>
      </c>
      <c r="I7" s="89" t="s">
        <v>121</v>
      </c>
      <c r="J7" s="91" t="s">
        <v>122</v>
      </c>
      <c r="K7" s="91" t="s">
        <v>123</v>
      </c>
      <c r="L7" s="91" t="s">
        <v>124</v>
      </c>
      <c r="M7" s="89" t="s">
        <v>24</v>
      </c>
      <c r="N7" s="89" t="s">
        <v>26</v>
      </c>
      <c r="O7" s="89" t="s">
        <v>285</v>
      </c>
      <c r="P7" s="90" t="s">
        <v>119</v>
      </c>
    </row>
    <row r="8" spans="1:16" s="7" customFormat="1" ht="50.1" customHeight="1" thickBot="1" x14ac:dyDescent="0.3">
      <c r="A8" s="221"/>
      <c r="B8" s="51" t="s">
        <v>126</v>
      </c>
      <c r="C8" s="67">
        <f t="shared" ref="C8:P8" si="0">C9+C27+C30</f>
        <v>64</v>
      </c>
      <c r="D8" s="67">
        <f t="shared" si="0"/>
        <v>0</v>
      </c>
      <c r="E8" s="67">
        <f t="shared" si="0"/>
        <v>0</v>
      </c>
      <c r="F8" s="67">
        <f t="shared" si="0"/>
        <v>48</v>
      </c>
      <c r="G8" s="67">
        <f t="shared" si="0"/>
        <v>11</v>
      </c>
      <c r="H8" s="67">
        <f t="shared" si="0"/>
        <v>1</v>
      </c>
      <c r="I8" s="67">
        <f t="shared" si="0"/>
        <v>4</v>
      </c>
      <c r="J8" s="67">
        <f t="shared" si="0"/>
        <v>14</v>
      </c>
      <c r="K8" s="67">
        <f t="shared" si="0"/>
        <v>43</v>
      </c>
      <c r="L8" s="67">
        <f t="shared" si="0"/>
        <v>0</v>
      </c>
      <c r="M8" s="67">
        <f t="shared" si="0"/>
        <v>34</v>
      </c>
      <c r="N8" s="67">
        <f t="shared" si="0"/>
        <v>19</v>
      </c>
      <c r="O8" s="67">
        <f t="shared" si="0"/>
        <v>0</v>
      </c>
      <c r="P8" s="67">
        <f t="shared" si="0"/>
        <v>0</v>
      </c>
    </row>
    <row r="9" spans="1:16" s="65" customFormat="1" ht="20.100000000000001" customHeight="1" x14ac:dyDescent="0.25">
      <c r="A9" s="224" t="s">
        <v>6</v>
      </c>
      <c r="B9" s="69" t="s">
        <v>127</v>
      </c>
      <c r="C9" s="217">
        <f t="shared" ref="C9:P9" si="1">SUM(C11:C26)</f>
        <v>50</v>
      </c>
      <c r="D9" s="217">
        <f t="shared" si="1"/>
        <v>0</v>
      </c>
      <c r="E9" s="217">
        <f t="shared" si="1"/>
        <v>0</v>
      </c>
      <c r="F9" s="217">
        <f t="shared" si="1"/>
        <v>40</v>
      </c>
      <c r="G9" s="217">
        <f t="shared" si="1"/>
        <v>10</v>
      </c>
      <c r="H9" s="217">
        <f t="shared" si="1"/>
        <v>0</v>
      </c>
      <c r="I9" s="217">
        <f t="shared" si="1"/>
        <v>0</v>
      </c>
      <c r="J9" s="217">
        <f t="shared" si="1"/>
        <v>13</v>
      </c>
      <c r="K9" s="217">
        <f t="shared" si="1"/>
        <v>37</v>
      </c>
      <c r="L9" s="217">
        <f t="shared" si="1"/>
        <v>0</v>
      </c>
      <c r="M9" s="217">
        <f t="shared" si="1"/>
        <v>31</v>
      </c>
      <c r="N9" s="217">
        <f>SUM(N11:N26)</f>
        <v>19</v>
      </c>
      <c r="O9" s="217">
        <f t="shared" si="1"/>
        <v>0</v>
      </c>
      <c r="P9" s="218">
        <f t="shared" si="1"/>
        <v>0</v>
      </c>
    </row>
    <row r="10" spans="1:16" s="57" customFormat="1" ht="33" x14ac:dyDescent="0.25">
      <c r="A10" s="149"/>
      <c r="B10" s="52" t="s">
        <v>128</v>
      </c>
      <c r="C10" s="151"/>
      <c r="D10" s="151"/>
      <c r="E10" s="151"/>
      <c r="F10" s="151"/>
      <c r="G10" s="151"/>
      <c r="H10" s="151"/>
      <c r="I10" s="151"/>
      <c r="J10" s="151"/>
      <c r="K10" s="151"/>
      <c r="L10" s="151"/>
      <c r="M10" s="151"/>
      <c r="N10" s="151"/>
      <c r="O10" s="151"/>
      <c r="P10" s="219"/>
    </row>
    <row r="11" spans="1:16" ht="24.95" customHeight="1" x14ac:dyDescent="0.25">
      <c r="A11" s="35">
        <v>1</v>
      </c>
      <c r="B11" s="15" t="s">
        <v>158</v>
      </c>
      <c r="C11" s="15">
        <v>9</v>
      </c>
      <c r="D11" s="15"/>
      <c r="E11" s="15"/>
      <c r="F11" s="15">
        <v>8</v>
      </c>
      <c r="G11" s="15">
        <v>1</v>
      </c>
      <c r="H11" s="15"/>
      <c r="I11" s="15"/>
      <c r="J11" s="15">
        <f>G11</f>
        <v>1</v>
      </c>
      <c r="K11" s="15">
        <f>F11</f>
        <v>8</v>
      </c>
      <c r="L11" s="15"/>
      <c r="M11" s="15">
        <v>5</v>
      </c>
      <c r="N11" s="15">
        <v>4</v>
      </c>
      <c r="O11" s="15"/>
      <c r="P11" s="39"/>
    </row>
    <row r="12" spans="1:16" ht="24.95" customHeight="1" x14ac:dyDescent="0.25">
      <c r="A12" s="35">
        <v>2</v>
      </c>
      <c r="B12" s="15" t="s">
        <v>159</v>
      </c>
      <c r="C12" s="15">
        <v>4</v>
      </c>
      <c r="D12" s="15"/>
      <c r="E12" s="15"/>
      <c r="F12" s="15">
        <v>4</v>
      </c>
      <c r="G12" s="15"/>
      <c r="H12" s="15"/>
      <c r="I12" s="15"/>
      <c r="J12" s="15"/>
      <c r="K12" s="15">
        <f t="shared" ref="K12:K21" si="2">F12</f>
        <v>4</v>
      </c>
      <c r="L12" s="15"/>
      <c r="M12" s="15">
        <v>3</v>
      </c>
      <c r="N12" s="15">
        <v>1</v>
      </c>
      <c r="O12" s="15"/>
      <c r="P12" s="39"/>
    </row>
    <row r="13" spans="1:16" ht="24.95" customHeight="1" x14ac:dyDescent="0.25">
      <c r="A13" s="35">
        <v>3</v>
      </c>
      <c r="B13" s="15" t="s">
        <v>160</v>
      </c>
      <c r="C13" s="15">
        <v>2</v>
      </c>
      <c r="D13" s="15"/>
      <c r="E13" s="15"/>
      <c r="F13" s="15">
        <v>1</v>
      </c>
      <c r="G13" s="15">
        <v>1</v>
      </c>
      <c r="H13" s="15"/>
      <c r="I13" s="15"/>
      <c r="J13" s="15">
        <f t="shared" ref="J13:J23" si="3">G13</f>
        <v>1</v>
      </c>
      <c r="K13" s="15">
        <f t="shared" si="2"/>
        <v>1</v>
      </c>
      <c r="L13" s="15"/>
      <c r="M13" s="15">
        <v>1</v>
      </c>
      <c r="N13" s="15">
        <v>1</v>
      </c>
      <c r="O13" s="15"/>
      <c r="P13" s="39"/>
    </row>
    <row r="14" spans="1:16" ht="24.95" customHeight="1" x14ac:dyDescent="0.25">
      <c r="A14" s="35">
        <v>4</v>
      </c>
      <c r="B14" s="15" t="s">
        <v>161</v>
      </c>
      <c r="C14" s="15">
        <v>5</v>
      </c>
      <c r="D14" s="15"/>
      <c r="E14" s="15"/>
      <c r="F14" s="15">
        <v>5</v>
      </c>
      <c r="G14" s="15"/>
      <c r="H14" s="15"/>
      <c r="I14" s="15"/>
      <c r="J14" s="15">
        <v>1</v>
      </c>
      <c r="K14" s="15">
        <v>4</v>
      </c>
      <c r="L14" s="15"/>
      <c r="M14" s="15">
        <v>3</v>
      </c>
      <c r="N14" s="15">
        <v>2</v>
      </c>
      <c r="O14" s="15"/>
      <c r="P14" s="39"/>
    </row>
    <row r="15" spans="1:16" ht="24.95" customHeight="1" x14ac:dyDescent="0.25">
      <c r="A15" s="35">
        <v>5</v>
      </c>
      <c r="B15" s="15" t="s">
        <v>162</v>
      </c>
      <c r="C15" s="15">
        <v>1</v>
      </c>
      <c r="D15" s="15"/>
      <c r="E15" s="15"/>
      <c r="F15" s="15">
        <v>1</v>
      </c>
      <c r="G15" s="15"/>
      <c r="H15" s="15"/>
      <c r="I15" s="15"/>
      <c r="J15" s="15"/>
      <c r="K15" s="15">
        <f t="shared" si="2"/>
        <v>1</v>
      </c>
      <c r="L15" s="15"/>
      <c r="M15" s="15">
        <v>1</v>
      </c>
      <c r="N15" s="15">
        <f>C15-M15-O15-P15</f>
        <v>0</v>
      </c>
      <c r="O15" s="15"/>
      <c r="P15" s="39"/>
    </row>
    <row r="16" spans="1:16" ht="24.95" customHeight="1" x14ac:dyDescent="0.25">
      <c r="A16" s="35">
        <v>6</v>
      </c>
      <c r="B16" s="15" t="s">
        <v>163</v>
      </c>
      <c r="C16" s="15">
        <v>1</v>
      </c>
      <c r="D16" s="15"/>
      <c r="E16" s="15"/>
      <c r="F16" s="15"/>
      <c r="G16" s="15">
        <v>1</v>
      </c>
      <c r="H16" s="15"/>
      <c r="I16" s="15"/>
      <c r="J16" s="15">
        <v>1</v>
      </c>
      <c r="K16" s="15"/>
      <c r="L16" s="15"/>
      <c r="M16" s="15"/>
      <c r="N16" s="15">
        <v>1</v>
      </c>
      <c r="O16" s="15"/>
      <c r="P16" s="39"/>
    </row>
    <row r="17" spans="1:16" ht="24.95" customHeight="1" x14ac:dyDescent="0.25">
      <c r="A17" s="35">
        <v>7</v>
      </c>
      <c r="B17" s="15" t="s">
        <v>164</v>
      </c>
      <c r="C17" s="15">
        <v>0</v>
      </c>
      <c r="D17" s="15"/>
      <c r="E17" s="15"/>
      <c r="F17" s="15"/>
      <c r="G17" s="15"/>
      <c r="H17" s="15"/>
      <c r="I17" s="15"/>
      <c r="J17" s="15"/>
      <c r="K17" s="15"/>
      <c r="L17" s="15"/>
      <c r="M17" s="15"/>
      <c r="N17" s="15"/>
      <c r="O17" s="15"/>
      <c r="P17" s="39"/>
    </row>
    <row r="18" spans="1:16" ht="24.95" customHeight="1" x14ac:dyDescent="0.25">
      <c r="A18" s="35">
        <v>8</v>
      </c>
      <c r="B18" s="15" t="s">
        <v>165</v>
      </c>
      <c r="C18" s="15">
        <v>7</v>
      </c>
      <c r="D18" s="15"/>
      <c r="E18" s="15"/>
      <c r="F18" s="15">
        <v>6</v>
      </c>
      <c r="G18" s="15">
        <v>1</v>
      </c>
      <c r="H18" s="15"/>
      <c r="I18" s="15"/>
      <c r="J18" s="15"/>
      <c r="K18" s="15">
        <v>7</v>
      </c>
      <c r="L18" s="15"/>
      <c r="M18" s="15">
        <v>5</v>
      </c>
      <c r="N18" s="15">
        <v>2</v>
      </c>
      <c r="O18" s="15"/>
      <c r="P18" s="39"/>
    </row>
    <row r="19" spans="1:16" ht="24.95" customHeight="1" x14ac:dyDescent="0.25">
      <c r="A19" s="35">
        <v>9</v>
      </c>
      <c r="B19" s="15" t="s">
        <v>166</v>
      </c>
      <c r="C19" s="15">
        <v>3</v>
      </c>
      <c r="D19" s="15"/>
      <c r="E19" s="15"/>
      <c r="F19" s="15">
        <v>3</v>
      </c>
      <c r="G19" s="15"/>
      <c r="H19" s="15"/>
      <c r="I19" s="15"/>
      <c r="J19" s="15"/>
      <c r="K19" s="15">
        <f t="shared" si="2"/>
        <v>3</v>
      </c>
      <c r="L19" s="15"/>
      <c r="M19" s="15">
        <v>2</v>
      </c>
      <c r="N19" s="15">
        <f t="shared" ref="N19:N23" si="4">C19-M19-O19-P19</f>
        <v>1</v>
      </c>
      <c r="O19" s="15"/>
      <c r="P19" s="39"/>
    </row>
    <row r="20" spans="1:16" ht="24.95" customHeight="1" x14ac:dyDescent="0.25">
      <c r="A20" s="35">
        <v>10</v>
      </c>
      <c r="B20" s="15" t="s">
        <v>167</v>
      </c>
      <c r="C20" s="15">
        <v>2</v>
      </c>
      <c r="D20" s="15"/>
      <c r="E20" s="15"/>
      <c r="F20" s="15">
        <v>1</v>
      </c>
      <c r="G20" s="15">
        <v>1</v>
      </c>
      <c r="H20" s="15"/>
      <c r="I20" s="15"/>
      <c r="J20" s="15">
        <f t="shared" si="3"/>
        <v>1</v>
      </c>
      <c r="K20" s="15">
        <f t="shared" si="2"/>
        <v>1</v>
      </c>
      <c r="L20" s="15"/>
      <c r="M20" s="15">
        <v>1</v>
      </c>
      <c r="N20" s="15">
        <v>1</v>
      </c>
      <c r="O20" s="15"/>
      <c r="P20" s="39"/>
    </row>
    <row r="21" spans="1:16" ht="24.95" customHeight="1" x14ac:dyDescent="0.25">
      <c r="A21" s="35">
        <v>11</v>
      </c>
      <c r="B21" s="15" t="s">
        <v>168</v>
      </c>
      <c r="C21" s="15">
        <v>2</v>
      </c>
      <c r="D21" s="15"/>
      <c r="E21" s="15"/>
      <c r="F21" s="15">
        <v>2</v>
      </c>
      <c r="G21" s="15"/>
      <c r="H21" s="15"/>
      <c r="I21" s="15"/>
      <c r="J21" s="15">
        <v>1</v>
      </c>
      <c r="K21" s="15">
        <v>1</v>
      </c>
      <c r="L21" s="15"/>
      <c r="M21" s="15">
        <v>1</v>
      </c>
      <c r="N21" s="15">
        <f t="shared" si="4"/>
        <v>1</v>
      </c>
      <c r="O21" s="15"/>
      <c r="P21" s="39"/>
    </row>
    <row r="22" spans="1:16" ht="24.95" customHeight="1" x14ac:dyDescent="0.25">
      <c r="A22" s="35">
        <v>12</v>
      </c>
      <c r="B22" s="15" t="s">
        <v>169</v>
      </c>
      <c r="C22" s="15">
        <v>5</v>
      </c>
      <c r="D22" s="15"/>
      <c r="E22" s="15"/>
      <c r="F22" s="15">
        <v>5</v>
      </c>
      <c r="G22" s="15"/>
      <c r="H22" s="15"/>
      <c r="I22" s="15"/>
      <c r="J22" s="15"/>
      <c r="K22" s="15">
        <v>5</v>
      </c>
      <c r="L22" s="15"/>
      <c r="M22" s="15">
        <v>5</v>
      </c>
      <c r="N22" s="15">
        <f t="shared" si="4"/>
        <v>0</v>
      </c>
      <c r="O22" s="15"/>
      <c r="P22" s="39"/>
    </row>
    <row r="23" spans="1:16" ht="24.95" customHeight="1" x14ac:dyDescent="0.25">
      <c r="A23" s="35">
        <v>13</v>
      </c>
      <c r="B23" s="15" t="s">
        <v>170</v>
      </c>
      <c r="C23" s="15">
        <v>1</v>
      </c>
      <c r="D23" s="15"/>
      <c r="E23" s="15"/>
      <c r="F23" s="15">
        <v>1</v>
      </c>
      <c r="G23" s="15"/>
      <c r="H23" s="15"/>
      <c r="I23" s="15"/>
      <c r="J23" s="15">
        <f t="shared" si="3"/>
        <v>0</v>
      </c>
      <c r="K23" s="15">
        <v>1</v>
      </c>
      <c r="L23" s="15"/>
      <c r="M23" s="15">
        <v>1</v>
      </c>
      <c r="N23" s="15">
        <f t="shared" si="4"/>
        <v>0</v>
      </c>
      <c r="O23" s="15"/>
      <c r="P23" s="39"/>
    </row>
    <row r="24" spans="1:16" ht="24.95" customHeight="1" x14ac:dyDescent="0.25">
      <c r="A24" s="35">
        <v>14</v>
      </c>
      <c r="B24" s="15" t="s">
        <v>171</v>
      </c>
      <c r="C24" s="15">
        <v>4</v>
      </c>
      <c r="D24" s="15"/>
      <c r="E24" s="15"/>
      <c r="F24" s="15">
        <v>3</v>
      </c>
      <c r="G24" s="15">
        <v>1</v>
      </c>
      <c r="H24" s="15"/>
      <c r="I24" s="15"/>
      <c r="J24" s="15">
        <v>3</v>
      </c>
      <c r="K24" s="15">
        <v>1</v>
      </c>
      <c r="L24" s="15"/>
      <c r="M24" s="15">
        <v>3</v>
      </c>
      <c r="N24" s="15">
        <v>1</v>
      </c>
      <c r="O24" s="15"/>
      <c r="P24" s="39"/>
    </row>
    <row r="25" spans="1:16" ht="24.95" customHeight="1" x14ac:dyDescent="0.25">
      <c r="A25" s="35">
        <v>15</v>
      </c>
      <c r="B25" s="15" t="s">
        <v>172</v>
      </c>
      <c r="C25" s="15">
        <v>2</v>
      </c>
      <c r="D25" s="15"/>
      <c r="E25" s="15"/>
      <c r="F25" s="15"/>
      <c r="G25" s="15">
        <v>2</v>
      </c>
      <c r="H25" s="15"/>
      <c r="I25" s="15"/>
      <c r="J25" s="15">
        <v>2</v>
      </c>
      <c r="K25" s="15"/>
      <c r="L25" s="15"/>
      <c r="M25" s="15"/>
      <c r="N25" s="15">
        <v>2</v>
      </c>
      <c r="O25" s="15"/>
      <c r="P25" s="39"/>
    </row>
    <row r="26" spans="1:16" ht="24.95" customHeight="1" x14ac:dyDescent="0.25">
      <c r="A26" s="35">
        <v>16</v>
      </c>
      <c r="B26" s="15" t="s">
        <v>173</v>
      </c>
      <c r="C26" s="15">
        <v>2</v>
      </c>
      <c r="D26" s="15"/>
      <c r="E26" s="15"/>
      <c r="F26" s="15"/>
      <c r="G26" s="15">
        <v>2</v>
      </c>
      <c r="H26" s="15"/>
      <c r="I26" s="15"/>
      <c r="J26" s="15">
        <v>2</v>
      </c>
      <c r="K26" s="15"/>
      <c r="L26" s="15"/>
      <c r="M26" s="15"/>
      <c r="N26" s="15">
        <v>2</v>
      </c>
      <c r="O26" s="15"/>
      <c r="P26" s="39"/>
    </row>
    <row r="27" spans="1:16" s="65" customFormat="1" ht="39.950000000000003" customHeight="1" x14ac:dyDescent="0.25">
      <c r="A27" s="49" t="s">
        <v>8</v>
      </c>
      <c r="B27" s="48" t="s">
        <v>129</v>
      </c>
      <c r="C27" s="66">
        <f>C28+C29</f>
        <v>3</v>
      </c>
      <c r="D27" s="66">
        <f t="shared" ref="D27:P27" si="5">D28+D29</f>
        <v>0</v>
      </c>
      <c r="E27" s="66">
        <f t="shared" si="5"/>
        <v>0</v>
      </c>
      <c r="F27" s="66">
        <f t="shared" si="5"/>
        <v>3</v>
      </c>
      <c r="G27" s="66">
        <f t="shared" si="5"/>
        <v>0</v>
      </c>
      <c r="H27" s="66">
        <f t="shared" si="5"/>
        <v>0</v>
      </c>
      <c r="I27" s="66">
        <f t="shared" si="5"/>
        <v>0</v>
      </c>
      <c r="J27" s="66">
        <f t="shared" si="5"/>
        <v>0</v>
      </c>
      <c r="K27" s="66">
        <f t="shared" si="5"/>
        <v>3</v>
      </c>
      <c r="L27" s="66">
        <f t="shared" si="5"/>
        <v>0</v>
      </c>
      <c r="M27" s="66">
        <f t="shared" si="5"/>
        <v>3</v>
      </c>
      <c r="N27" s="66">
        <f t="shared" si="5"/>
        <v>0</v>
      </c>
      <c r="O27" s="66">
        <f t="shared" si="5"/>
        <v>0</v>
      </c>
      <c r="P27" s="70">
        <f t="shared" si="5"/>
        <v>0</v>
      </c>
    </row>
    <row r="28" spans="1:16" ht="24.95" customHeight="1" x14ac:dyDescent="0.25">
      <c r="A28" s="34">
        <v>1</v>
      </c>
      <c r="B28" s="16" t="s">
        <v>130</v>
      </c>
      <c r="C28" s="15">
        <v>1</v>
      </c>
      <c r="D28" s="15"/>
      <c r="E28" s="15"/>
      <c r="F28" s="15">
        <v>1</v>
      </c>
      <c r="G28" s="15"/>
      <c r="H28" s="15"/>
      <c r="I28" s="15"/>
      <c r="J28" s="15"/>
      <c r="K28" s="15">
        <v>1</v>
      </c>
      <c r="L28" s="15"/>
      <c r="M28" s="15">
        <v>1</v>
      </c>
      <c r="N28" s="15"/>
      <c r="O28" s="15"/>
      <c r="P28" s="39"/>
    </row>
    <row r="29" spans="1:16" ht="24.95" customHeight="1" x14ac:dyDescent="0.25">
      <c r="A29" s="34">
        <v>2</v>
      </c>
      <c r="B29" s="16" t="s">
        <v>131</v>
      </c>
      <c r="C29" s="15">
        <v>2</v>
      </c>
      <c r="D29" s="15"/>
      <c r="E29" s="15"/>
      <c r="F29" s="15">
        <v>2</v>
      </c>
      <c r="G29" s="15"/>
      <c r="H29" s="15"/>
      <c r="I29" s="15"/>
      <c r="J29" s="15"/>
      <c r="K29" s="15">
        <v>2</v>
      </c>
      <c r="L29" s="15"/>
      <c r="M29" s="15">
        <v>2</v>
      </c>
      <c r="N29" s="15"/>
      <c r="O29" s="15"/>
      <c r="P29" s="39"/>
    </row>
    <row r="30" spans="1:16" s="65" customFormat="1" ht="39.950000000000003" customHeight="1" x14ac:dyDescent="0.25">
      <c r="A30" s="49" t="s">
        <v>10</v>
      </c>
      <c r="B30" s="48" t="s">
        <v>132</v>
      </c>
      <c r="C30" s="66">
        <f>SUM(C31:C42)</f>
        <v>11</v>
      </c>
      <c r="D30" s="66">
        <f t="shared" ref="D30:P30" si="6">SUM(D31:D42)</f>
        <v>0</v>
      </c>
      <c r="E30" s="66">
        <f t="shared" si="6"/>
        <v>0</v>
      </c>
      <c r="F30" s="66">
        <f t="shared" si="6"/>
        <v>5</v>
      </c>
      <c r="G30" s="66">
        <f t="shared" si="6"/>
        <v>1</v>
      </c>
      <c r="H30" s="66">
        <f t="shared" si="6"/>
        <v>1</v>
      </c>
      <c r="I30" s="66">
        <f t="shared" si="6"/>
        <v>4</v>
      </c>
      <c r="J30" s="66">
        <f t="shared" si="6"/>
        <v>1</v>
      </c>
      <c r="K30" s="66">
        <f t="shared" si="6"/>
        <v>3</v>
      </c>
      <c r="L30" s="66">
        <f t="shared" si="6"/>
        <v>0</v>
      </c>
      <c r="M30" s="66">
        <f t="shared" si="6"/>
        <v>0</v>
      </c>
      <c r="N30" s="66">
        <f t="shared" si="6"/>
        <v>0</v>
      </c>
      <c r="O30" s="66">
        <f t="shared" si="6"/>
        <v>0</v>
      </c>
      <c r="P30" s="70">
        <f t="shared" si="6"/>
        <v>0</v>
      </c>
    </row>
    <row r="31" spans="1:16" ht="24.95" customHeight="1" x14ac:dyDescent="0.25">
      <c r="A31" s="34">
        <v>1</v>
      </c>
      <c r="B31" s="16" t="s">
        <v>174</v>
      </c>
      <c r="C31" s="15">
        <v>1</v>
      </c>
      <c r="D31" s="15"/>
      <c r="E31" s="15"/>
      <c r="F31" s="15">
        <v>1</v>
      </c>
      <c r="G31" s="15"/>
      <c r="H31" s="15"/>
      <c r="I31" s="15"/>
      <c r="J31" s="15"/>
      <c r="K31" s="15"/>
      <c r="L31" s="15"/>
      <c r="M31" s="15"/>
      <c r="N31" s="15"/>
      <c r="O31" s="15"/>
      <c r="P31" s="39"/>
    </row>
    <row r="32" spans="1:16" ht="24.95" customHeight="1" x14ac:dyDescent="0.25">
      <c r="A32" s="34">
        <v>2</v>
      </c>
      <c r="B32" s="16" t="s">
        <v>133</v>
      </c>
      <c r="C32" s="15">
        <v>1</v>
      </c>
      <c r="D32" s="15"/>
      <c r="E32" s="15"/>
      <c r="F32" s="15">
        <v>1</v>
      </c>
      <c r="G32" s="15"/>
      <c r="H32" s="15"/>
      <c r="I32" s="15"/>
      <c r="J32" s="15"/>
      <c r="K32" s="15"/>
      <c r="L32" s="15"/>
      <c r="M32" s="15"/>
      <c r="N32" s="15"/>
      <c r="O32" s="15"/>
      <c r="P32" s="39"/>
    </row>
    <row r="33" spans="1:16" ht="24.95" customHeight="1" x14ac:dyDescent="0.25">
      <c r="A33" s="34">
        <v>3</v>
      </c>
      <c r="B33" s="16" t="s">
        <v>134</v>
      </c>
      <c r="C33" s="15">
        <v>1</v>
      </c>
      <c r="D33" s="15"/>
      <c r="E33" s="15"/>
      <c r="F33" s="15"/>
      <c r="G33" s="15"/>
      <c r="H33" s="15">
        <v>1</v>
      </c>
      <c r="I33" s="15"/>
      <c r="J33" s="15"/>
      <c r="K33" s="15"/>
      <c r="L33" s="15"/>
      <c r="M33" s="15"/>
      <c r="N33" s="15"/>
      <c r="O33" s="15"/>
      <c r="P33" s="39"/>
    </row>
    <row r="34" spans="1:16" ht="24.95" customHeight="1" x14ac:dyDescent="0.25">
      <c r="A34" s="34">
        <v>4</v>
      </c>
      <c r="B34" s="16" t="s">
        <v>135</v>
      </c>
      <c r="C34" s="15">
        <v>1</v>
      </c>
      <c r="D34" s="15"/>
      <c r="E34" s="15"/>
      <c r="F34" s="15">
        <v>1</v>
      </c>
      <c r="G34" s="15"/>
      <c r="H34" s="15"/>
      <c r="I34" s="15"/>
      <c r="J34" s="15"/>
      <c r="K34" s="15">
        <v>1</v>
      </c>
      <c r="L34" s="15"/>
      <c r="M34" s="15"/>
      <c r="N34" s="15"/>
      <c r="O34" s="15"/>
      <c r="P34" s="39"/>
    </row>
    <row r="35" spans="1:16" ht="33" x14ac:dyDescent="0.25">
      <c r="A35" s="34">
        <v>5</v>
      </c>
      <c r="B35" s="16" t="s">
        <v>136</v>
      </c>
      <c r="C35" s="15">
        <v>1</v>
      </c>
      <c r="D35" s="15"/>
      <c r="E35" s="15"/>
      <c r="F35" s="15">
        <v>1</v>
      </c>
      <c r="G35" s="15"/>
      <c r="H35" s="15"/>
      <c r="I35" s="15"/>
      <c r="J35" s="15"/>
      <c r="K35" s="15">
        <v>1</v>
      </c>
      <c r="L35" s="15"/>
      <c r="M35" s="15"/>
      <c r="N35" s="15"/>
      <c r="O35" s="15"/>
      <c r="P35" s="39"/>
    </row>
    <row r="36" spans="1:16" ht="33" x14ac:dyDescent="0.25">
      <c r="A36" s="34">
        <v>6</v>
      </c>
      <c r="B36" s="16" t="s">
        <v>137</v>
      </c>
      <c r="C36" s="15">
        <v>0</v>
      </c>
      <c r="D36" s="15"/>
      <c r="E36" s="15"/>
      <c r="F36" s="15"/>
      <c r="G36" s="15"/>
      <c r="H36" s="15"/>
      <c r="I36" s="15"/>
      <c r="J36" s="15"/>
      <c r="K36" s="15"/>
      <c r="L36" s="15"/>
      <c r="M36" s="15"/>
      <c r="N36" s="15"/>
      <c r="O36" s="15"/>
      <c r="P36" s="39"/>
    </row>
    <row r="37" spans="1:16" ht="33" x14ac:dyDescent="0.25">
      <c r="A37" s="34">
        <v>7</v>
      </c>
      <c r="B37" s="16" t="s">
        <v>138</v>
      </c>
      <c r="C37" s="15">
        <v>1</v>
      </c>
      <c r="D37" s="15"/>
      <c r="E37" s="15"/>
      <c r="F37" s="15">
        <v>1</v>
      </c>
      <c r="G37" s="15"/>
      <c r="H37" s="15"/>
      <c r="I37" s="15"/>
      <c r="J37" s="15"/>
      <c r="K37" s="15">
        <v>1</v>
      </c>
      <c r="L37" s="15"/>
      <c r="M37" s="15"/>
      <c r="N37" s="15"/>
      <c r="O37" s="15"/>
      <c r="P37" s="39"/>
    </row>
    <row r="38" spans="1:16" ht="33" x14ac:dyDescent="0.25">
      <c r="A38" s="34">
        <v>8</v>
      </c>
      <c r="B38" s="16" t="s">
        <v>175</v>
      </c>
      <c r="C38" s="15">
        <v>1</v>
      </c>
      <c r="D38" s="15"/>
      <c r="E38" s="15"/>
      <c r="F38" s="15"/>
      <c r="G38" s="15">
        <v>1</v>
      </c>
      <c r="H38" s="15"/>
      <c r="I38" s="15"/>
      <c r="J38" s="15">
        <v>1</v>
      </c>
      <c r="K38" s="15"/>
      <c r="L38" s="15"/>
      <c r="M38" s="15"/>
      <c r="N38" s="15"/>
      <c r="O38" s="15"/>
      <c r="P38" s="39"/>
    </row>
    <row r="39" spans="1:16" x14ac:dyDescent="0.25">
      <c r="A39" s="60">
        <v>9</v>
      </c>
      <c r="B39" s="61" t="s">
        <v>176</v>
      </c>
      <c r="C39" s="62">
        <v>0</v>
      </c>
      <c r="D39" s="62"/>
      <c r="E39" s="62"/>
      <c r="F39" s="62"/>
      <c r="G39" s="62"/>
      <c r="H39" s="62"/>
      <c r="I39" s="62"/>
      <c r="J39" s="62"/>
      <c r="K39" s="62"/>
      <c r="L39" s="62"/>
      <c r="M39" s="62"/>
      <c r="N39" s="62"/>
      <c r="O39" s="62"/>
      <c r="P39" s="63"/>
    </row>
    <row r="40" spans="1:16" ht="33" x14ac:dyDescent="0.25">
      <c r="A40" s="60">
        <v>10</v>
      </c>
      <c r="B40" s="61" t="s">
        <v>179</v>
      </c>
      <c r="C40" s="62">
        <v>0</v>
      </c>
      <c r="D40" s="62"/>
      <c r="E40" s="62"/>
      <c r="F40" s="62"/>
      <c r="G40" s="62"/>
      <c r="H40" s="62"/>
      <c r="I40" s="62"/>
      <c r="J40" s="62"/>
      <c r="K40" s="62"/>
      <c r="L40" s="62"/>
      <c r="M40" s="62"/>
      <c r="N40" s="62"/>
      <c r="O40" s="62"/>
      <c r="P40" s="63"/>
    </row>
    <row r="41" spans="1:16" ht="24.95" customHeight="1" x14ac:dyDescent="0.25">
      <c r="A41" s="60">
        <v>11</v>
      </c>
      <c r="B41" s="61" t="s">
        <v>178</v>
      </c>
      <c r="C41" s="62">
        <v>2</v>
      </c>
      <c r="D41" s="62"/>
      <c r="E41" s="62"/>
      <c r="F41" s="62"/>
      <c r="G41" s="62"/>
      <c r="H41" s="62"/>
      <c r="I41" s="62">
        <v>2</v>
      </c>
      <c r="J41" s="62"/>
      <c r="K41" s="62"/>
      <c r="L41" s="62"/>
      <c r="M41" s="62"/>
      <c r="N41" s="62"/>
      <c r="O41" s="62"/>
      <c r="P41" s="63"/>
    </row>
    <row r="42" spans="1:16" ht="24.95" customHeight="1" thickBot="1" x14ac:dyDescent="0.3">
      <c r="A42" s="40">
        <v>12</v>
      </c>
      <c r="B42" s="41" t="s">
        <v>177</v>
      </c>
      <c r="C42" s="42">
        <v>2</v>
      </c>
      <c r="D42" s="42"/>
      <c r="E42" s="42"/>
      <c r="F42" s="42"/>
      <c r="G42" s="42"/>
      <c r="H42" s="42"/>
      <c r="I42" s="42">
        <v>2</v>
      </c>
      <c r="J42" s="42"/>
      <c r="K42" s="42"/>
      <c r="L42" s="42"/>
      <c r="M42" s="42"/>
      <c r="N42" s="42"/>
      <c r="O42" s="42"/>
      <c r="P42" s="43"/>
    </row>
    <row r="43" spans="1:16" x14ac:dyDescent="0.25">
      <c r="A43" s="2"/>
    </row>
    <row r="44" spans="1:16" x14ac:dyDescent="0.25">
      <c r="A44" s="153"/>
      <c r="B44" s="9"/>
      <c r="L44" s="22" t="str">
        <f>'BM9'!D14</f>
        <v>Phước Hòa, ngày 14 tháng 10 năm 2021</v>
      </c>
    </row>
    <row r="45" spans="1:16" x14ac:dyDescent="0.25">
      <c r="A45" s="153"/>
      <c r="B45" s="9"/>
      <c r="L45" s="23" t="str">
        <f>'BM9'!D15</f>
        <v>Thủ trưởng đơn vị</v>
      </c>
    </row>
    <row r="46" spans="1:16" x14ac:dyDescent="0.25">
      <c r="A46" s="153"/>
      <c r="B46" s="9"/>
    </row>
    <row r="51" spans="12:12" x14ac:dyDescent="0.25">
      <c r="L51" s="23" t="str">
        <f>'BM9'!D21</f>
        <v>Nguyễn Hoàng Ngọc</v>
      </c>
    </row>
  </sheetData>
  <mergeCells count="25">
    <mergeCell ref="N9:N10"/>
    <mergeCell ref="O9:O10"/>
    <mergeCell ref="P9:P10"/>
    <mergeCell ref="A44:A46"/>
    <mergeCell ref="H9:H10"/>
    <mergeCell ref="I9:I10"/>
    <mergeCell ref="J9:J10"/>
    <mergeCell ref="K9:K10"/>
    <mergeCell ref="L9:L10"/>
    <mergeCell ref="M9:M10"/>
    <mergeCell ref="A9:A10"/>
    <mergeCell ref="C9:C10"/>
    <mergeCell ref="D9:D10"/>
    <mergeCell ref="E9:E10"/>
    <mergeCell ref="F9:F10"/>
    <mergeCell ref="G9:G10"/>
    <mergeCell ref="A1:P1"/>
    <mergeCell ref="A4:P4"/>
    <mergeCell ref="A5:P5"/>
    <mergeCell ref="A6:A8"/>
    <mergeCell ref="B6:B7"/>
    <mergeCell ref="C6:C7"/>
    <mergeCell ref="D6:I6"/>
    <mergeCell ref="J6:L6"/>
    <mergeCell ref="M6:P6"/>
  </mergeCells>
  <pageMargins left="0.45" right="0.45" top="0.5" bottom="0.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6"/>
  <sheetViews>
    <sheetView workbookViewId="0">
      <selection activeCell="B71" sqref="B71:B72"/>
    </sheetView>
  </sheetViews>
  <sheetFormatPr defaultRowHeight="15.75" x14ac:dyDescent="0.25"/>
  <cols>
    <col min="1" max="1" width="26.25" style="96" customWidth="1"/>
    <col min="2" max="2" width="108.625" style="96" customWidth="1"/>
    <col min="3" max="16384" width="9" style="96"/>
  </cols>
  <sheetData>
    <row r="1" spans="1:2" ht="16.5" thickBot="1" x14ac:dyDescent="0.3">
      <c r="A1" s="95" t="s">
        <v>267</v>
      </c>
    </row>
    <row r="2" spans="1:2" ht="16.5" thickBot="1" x14ac:dyDescent="0.3">
      <c r="A2" s="97" t="s">
        <v>202</v>
      </c>
      <c r="B2" s="98" t="s">
        <v>203</v>
      </c>
    </row>
    <row r="3" spans="1:2" ht="28.5" x14ac:dyDescent="0.25">
      <c r="A3" s="230" t="s">
        <v>204</v>
      </c>
      <c r="B3" s="99" t="s">
        <v>205</v>
      </c>
    </row>
    <row r="4" spans="1:2" ht="28.5" x14ac:dyDescent="0.25">
      <c r="A4" s="231"/>
      <c r="B4" s="99" t="s">
        <v>206</v>
      </c>
    </row>
    <row r="5" spans="1:2" ht="28.5" x14ac:dyDescent="0.25">
      <c r="A5" s="231"/>
      <c r="B5" s="99" t="s">
        <v>207</v>
      </c>
    </row>
    <row r="6" spans="1:2" x14ac:dyDescent="0.25">
      <c r="A6" s="231"/>
      <c r="B6" s="100" t="s">
        <v>208</v>
      </c>
    </row>
    <row r="7" spans="1:2" ht="28.5" x14ac:dyDescent="0.25">
      <c r="A7" s="231"/>
      <c r="B7" s="100" t="s">
        <v>209</v>
      </c>
    </row>
    <row r="8" spans="1:2" ht="28.5" x14ac:dyDescent="0.25">
      <c r="A8" s="232"/>
      <c r="B8" s="100" t="s">
        <v>210</v>
      </c>
    </row>
    <row r="9" spans="1:2" x14ac:dyDescent="0.25">
      <c r="A9" s="233" t="s">
        <v>211</v>
      </c>
      <c r="B9" s="99" t="s">
        <v>212</v>
      </c>
    </row>
    <row r="10" spans="1:2" x14ac:dyDescent="0.25">
      <c r="A10" s="231"/>
      <c r="B10" s="99" t="s">
        <v>213</v>
      </c>
    </row>
    <row r="11" spans="1:2" ht="28.5" x14ac:dyDescent="0.25">
      <c r="A11" s="231"/>
      <c r="B11" s="100" t="s">
        <v>214</v>
      </c>
    </row>
    <row r="12" spans="1:2" ht="28.5" x14ac:dyDescent="0.25">
      <c r="A12" s="231"/>
      <c r="B12" s="99" t="s">
        <v>215</v>
      </c>
    </row>
    <row r="13" spans="1:2" x14ac:dyDescent="0.25">
      <c r="A13" s="232"/>
      <c r="B13" s="99" t="s">
        <v>216</v>
      </c>
    </row>
    <row r="14" spans="1:2" ht="28.5" x14ac:dyDescent="0.25">
      <c r="A14" s="233" t="s">
        <v>217</v>
      </c>
      <c r="B14" s="100" t="s">
        <v>218</v>
      </c>
    </row>
    <row r="15" spans="1:2" ht="28.5" x14ac:dyDescent="0.25">
      <c r="A15" s="231"/>
      <c r="B15" s="99" t="s">
        <v>219</v>
      </c>
    </row>
    <row r="16" spans="1:2" x14ac:dyDescent="0.25">
      <c r="A16" s="231"/>
      <c r="B16" s="101" t="s">
        <v>220</v>
      </c>
    </row>
    <row r="17" spans="1:2" x14ac:dyDescent="0.25">
      <c r="A17" s="232"/>
      <c r="B17" s="101" t="s">
        <v>221</v>
      </c>
    </row>
    <row r="18" spans="1:2" ht="16.5" thickBot="1" x14ac:dyDescent="0.3">
      <c r="A18" s="95" t="s">
        <v>222</v>
      </c>
    </row>
    <row r="19" spans="1:2" ht="16.5" thickBot="1" x14ac:dyDescent="0.3">
      <c r="A19" s="102" t="s">
        <v>223</v>
      </c>
      <c r="B19" s="103" t="s">
        <v>203</v>
      </c>
    </row>
    <row r="20" spans="1:2" ht="30" x14ac:dyDescent="0.25">
      <c r="A20" s="234" t="s">
        <v>224</v>
      </c>
      <c r="B20" s="104" t="s">
        <v>225</v>
      </c>
    </row>
    <row r="21" spans="1:2" ht="60" x14ac:dyDescent="0.25">
      <c r="A21" s="228"/>
      <c r="B21" s="104" t="s">
        <v>226</v>
      </c>
    </row>
    <row r="22" spans="1:2" ht="30" x14ac:dyDescent="0.25">
      <c r="A22" s="229"/>
      <c r="B22" s="105" t="s">
        <v>227</v>
      </c>
    </row>
    <row r="23" spans="1:2" ht="30" x14ac:dyDescent="0.25">
      <c r="A23" s="227" t="s">
        <v>228</v>
      </c>
      <c r="B23" s="104" t="s">
        <v>229</v>
      </c>
    </row>
    <row r="24" spans="1:2" ht="30" x14ac:dyDescent="0.25">
      <c r="A24" s="228"/>
      <c r="B24" s="104" t="s">
        <v>230</v>
      </c>
    </row>
    <row r="25" spans="1:2" ht="30" x14ac:dyDescent="0.25">
      <c r="A25" s="228"/>
      <c r="B25" s="104" t="s">
        <v>231</v>
      </c>
    </row>
    <row r="26" spans="1:2" ht="30" x14ac:dyDescent="0.25">
      <c r="A26" s="228"/>
      <c r="B26" s="104" t="s">
        <v>232</v>
      </c>
    </row>
    <row r="27" spans="1:2" ht="45" x14ac:dyDescent="0.25">
      <c r="A27" s="228"/>
      <c r="B27" s="104" t="s">
        <v>233</v>
      </c>
    </row>
    <row r="28" spans="1:2" ht="45" x14ac:dyDescent="0.25">
      <c r="A28" s="229"/>
      <c r="B28" s="104" t="s">
        <v>234</v>
      </c>
    </row>
    <row r="29" spans="1:2" x14ac:dyDescent="0.25">
      <c r="A29" s="227" t="s">
        <v>235</v>
      </c>
      <c r="B29" s="104" t="s">
        <v>236</v>
      </c>
    </row>
    <row r="30" spans="1:2" ht="30" x14ac:dyDescent="0.25">
      <c r="A30" s="228"/>
      <c r="B30" s="104" t="s">
        <v>237</v>
      </c>
    </row>
    <row r="31" spans="1:2" ht="30" x14ac:dyDescent="0.25">
      <c r="A31" s="229"/>
      <c r="B31" s="104" t="s">
        <v>238</v>
      </c>
    </row>
    <row r="32" spans="1:2" ht="45" x14ac:dyDescent="0.25">
      <c r="A32" s="227" t="s">
        <v>239</v>
      </c>
      <c r="B32" s="104" t="s">
        <v>240</v>
      </c>
    </row>
    <row r="33" spans="1:2" ht="30" x14ac:dyDescent="0.25">
      <c r="A33" s="228"/>
      <c r="B33" s="104" t="s">
        <v>241</v>
      </c>
    </row>
    <row r="34" spans="1:2" ht="30" x14ac:dyDescent="0.25">
      <c r="A34" s="229"/>
      <c r="B34" s="104" t="s">
        <v>242</v>
      </c>
    </row>
    <row r="35" spans="1:2" x14ac:dyDescent="0.25">
      <c r="A35" s="227" t="s">
        <v>243</v>
      </c>
      <c r="B35" s="106" t="s">
        <v>244</v>
      </c>
    </row>
    <row r="36" spans="1:2" ht="30" x14ac:dyDescent="0.25">
      <c r="A36" s="228"/>
      <c r="B36" s="106" t="s">
        <v>245</v>
      </c>
    </row>
    <row r="37" spans="1:2" ht="45" x14ac:dyDescent="0.25">
      <c r="A37" s="228"/>
      <c r="B37" s="106" t="s">
        <v>246</v>
      </c>
    </row>
    <row r="38" spans="1:2" ht="60" x14ac:dyDescent="0.25">
      <c r="A38" s="228"/>
      <c r="B38" s="106" t="s">
        <v>247</v>
      </c>
    </row>
    <row r="39" spans="1:2" ht="30" x14ac:dyDescent="0.25">
      <c r="A39" s="228"/>
      <c r="B39" s="104" t="s">
        <v>248</v>
      </c>
    </row>
    <row r="40" spans="1:2" x14ac:dyDescent="0.25">
      <c r="A40" s="228"/>
      <c r="B40" s="104" t="s">
        <v>249</v>
      </c>
    </row>
    <row r="41" spans="1:2" ht="30" x14ac:dyDescent="0.25">
      <c r="A41" s="228"/>
      <c r="B41" s="104" t="s">
        <v>250</v>
      </c>
    </row>
    <row r="42" spans="1:2" ht="30" x14ac:dyDescent="0.25">
      <c r="A42" s="228"/>
      <c r="B42" s="104" t="s">
        <v>251</v>
      </c>
    </row>
    <row r="43" spans="1:2" ht="30" x14ac:dyDescent="0.25">
      <c r="A43" s="229"/>
      <c r="B43" s="104" t="s">
        <v>252</v>
      </c>
    </row>
    <row r="44" spans="1:2" ht="30" x14ac:dyDescent="0.25">
      <c r="A44" s="227" t="s">
        <v>253</v>
      </c>
      <c r="B44" s="104" t="s">
        <v>254</v>
      </c>
    </row>
    <row r="45" spans="1:2" ht="45" x14ac:dyDescent="0.25">
      <c r="A45" s="228"/>
      <c r="B45" s="104" t="s">
        <v>255</v>
      </c>
    </row>
    <row r="46" spans="1:2" ht="30" x14ac:dyDescent="0.25">
      <c r="A46" s="228"/>
      <c r="B46" s="105" t="s">
        <v>256</v>
      </c>
    </row>
    <row r="47" spans="1:2" ht="30" x14ac:dyDescent="0.25">
      <c r="A47" s="228"/>
      <c r="B47" s="105" t="s">
        <v>257</v>
      </c>
    </row>
    <row r="48" spans="1:2" ht="30" x14ac:dyDescent="0.25">
      <c r="A48" s="229"/>
      <c r="B48" s="105" t="s">
        <v>258</v>
      </c>
    </row>
    <row r="49" spans="1:2" ht="45" x14ac:dyDescent="0.25">
      <c r="A49" s="227" t="s">
        <v>269</v>
      </c>
      <c r="B49" s="105" t="s">
        <v>259</v>
      </c>
    </row>
    <row r="50" spans="1:2" ht="75" x14ac:dyDescent="0.25">
      <c r="A50" s="228"/>
      <c r="B50" s="105" t="s">
        <v>260</v>
      </c>
    </row>
    <row r="51" spans="1:2" ht="30" x14ac:dyDescent="0.25">
      <c r="A51" s="229"/>
      <c r="B51" s="104" t="s">
        <v>261</v>
      </c>
    </row>
    <row r="52" spans="1:2" ht="30" x14ac:dyDescent="0.25">
      <c r="A52" s="227" t="s">
        <v>262</v>
      </c>
      <c r="B52" s="104" t="s">
        <v>263</v>
      </c>
    </row>
    <row r="53" spans="1:2" ht="60" x14ac:dyDescent="0.25">
      <c r="A53" s="228"/>
      <c r="B53" s="104" t="s">
        <v>268</v>
      </c>
    </row>
    <row r="54" spans="1:2" ht="60" x14ac:dyDescent="0.25">
      <c r="A54" s="228"/>
      <c r="B54" s="104" t="s">
        <v>264</v>
      </c>
    </row>
    <row r="55" spans="1:2" ht="45" x14ac:dyDescent="0.25">
      <c r="A55" s="228"/>
      <c r="B55" s="104" t="s">
        <v>265</v>
      </c>
    </row>
    <row r="56" spans="1:2" ht="45" x14ac:dyDescent="0.25">
      <c r="A56" s="229"/>
      <c r="B56" s="104" t="s">
        <v>266</v>
      </c>
    </row>
  </sheetData>
  <mergeCells count="11">
    <mergeCell ref="A32:A34"/>
    <mergeCell ref="A35:A43"/>
    <mergeCell ref="A44:A48"/>
    <mergeCell ref="A49:A51"/>
    <mergeCell ref="A52:A56"/>
    <mergeCell ref="A29:A31"/>
    <mergeCell ref="A3:A8"/>
    <mergeCell ref="A9:A13"/>
    <mergeCell ref="A14:A17"/>
    <mergeCell ref="A20:A22"/>
    <mergeCell ref="A23:A28"/>
  </mergeCells>
  <pageMargins left="0.2" right="0.2" top="0.25" bottom="0.25" header="0.3" footer="0.3"/>
  <pageSetup paperSize="9"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B72"/>
  <sheetViews>
    <sheetView workbookViewId="0">
      <selection activeCell="B71" sqref="B71:B72"/>
    </sheetView>
  </sheetViews>
  <sheetFormatPr defaultRowHeight="15.75" x14ac:dyDescent="0.25"/>
  <cols>
    <col min="1" max="1" width="23.25" customWidth="1"/>
    <col min="2" max="2" width="100.625" customWidth="1"/>
  </cols>
  <sheetData>
    <row r="1" spans="1:2" x14ac:dyDescent="0.25">
      <c r="B1" t="s">
        <v>267</v>
      </c>
    </row>
    <row r="2" spans="1:2" x14ac:dyDescent="0.25">
      <c r="A2" t="str">
        <f>B2</f>
        <v>Phẩm chất</v>
      </c>
      <c r="B2" t="s">
        <v>202</v>
      </c>
    </row>
    <row r="3" spans="1:2" x14ac:dyDescent="0.25">
      <c r="A3" t="str">
        <f t="shared" ref="A3:A4" si="0">B3</f>
        <v>Biểu hiện</v>
      </c>
      <c r="B3" t="s">
        <v>203</v>
      </c>
    </row>
    <row r="4" spans="1:2" x14ac:dyDescent="0.25">
      <c r="A4" t="str">
        <f t="shared" si="0"/>
        <v>1. Sống yêu thương</v>
      </c>
      <c r="B4" t="s">
        <v>204</v>
      </c>
    </row>
    <row r="5" spans="1:2" hidden="1" x14ac:dyDescent="0.25">
      <c r="B5" t="s">
        <v>205</v>
      </c>
    </row>
    <row r="6" spans="1:2" hidden="1" x14ac:dyDescent="0.25">
      <c r="B6" t="s">
        <v>206</v>
      </c>
    </row>
    <row r="7" spans="1:2" hidden="1" x14ac:dyDescent="0.25">
      <c r="B7" t="s">
        <v>270</v>
      </c>
    </row>
    <row r="8" spans="1:2" hidden="1" x14ac:dyDescent="0.25">
      <c r="B8" t="s">
        <v>271</v>
      </c>
    </row>
    <row r="9" spans="1:2" hidden="1" x14ac:dyDescent="0.25">
      <c r="B9" t="s">
        <v>209</v>
      </c>
    </row>
    <row r="10" spans="1:2" hidden="1" x14ac:dyDescent="0.25">
      <c r="B10" t="s">
        <v>210</v>
      </c>
    </row>
    <row r="11" spans="1:2" x14ac:dyDescent="0.25">
      <c r="A11" t="str">
        <f t="shared" ref="A11" si="1">B11</f>
        <v>2. Sống tự chủ</v>
      </c>
      <c r="B11" t="s">
        <v>211</v>
      </c>
    </row>
    <row r="12" spans="1:2" hidden="1" x14ac:dyDescent="0.25">
      <c r="B12" t="s">
        <v>212</v>
      </c>
    </row>
    <row r="13" spans="1:2" hidden="1" x14ac:dyDescent="0.25">
      <c r="B13" t="s">
        <v>213</v>
      </c>
    </row>
    <row r="14" spans="1:2" hidden="1" x14ac:dyDescent="0.25">
      <c r="B14" t="s">
        <v>214</v>
      </c>
    </row>
    <row r="15" spans="1:2" hidden="1" x14ac:dyDescent="0.25">
      <c r="B15" t="s">
        <v>215</v>
      </c>
    </row>
    <row r="16" spans="1:2" hidden="1" x14ac:dyDescent="0.25">
      <c r="B16" t="s">
        <v>216</v>
      </c>
    </row>
    <row r="17" spans="1:2" x14ac:dyDescent="0.25">
      <c r="A17" t="str">
        <f t="shared" ref="A17" si="2">B17</f>
        <v>3. Sống trách nhiệm</v>
      </c>
      <c r="B17" t="s">
        <v>217</v>
      </c>
    </row>
    <row r="18" spans="1:2" hidden="1" x14ac:dyDescent="0.25">
      <c r="B18" t="s">
        <v>218</v>
      </c>
    </row>
    <row r="19" spans="1:2" hidden="1" x14ac:dyDescent="0.25">
      <c r="B19" t="s">
        <v>219</v>
      </c>
    </row>
    <row r="20" spans="1:2" hidden="1" x14ac:dyDescent="0.25">
      <c r="B20" t="s">
        <v>220</v>
      </c>
    </row>
    <row r="21" spans="1:2" hidden="1" x14ac:dyDescent="0.25">
      <c r="B21" t="s">
        <v>221</v>
      </c>
    </row>
    <row r="22" spans="1:2" hidden="1" x14ac:dyDescent="0.25">
      <c r="B22" t="s">
        <v>222</v>
      </c>
    </row>
    <row r="23" spans="1:2" x14ac:dyDescent="0.25">
      <c r="A23" t="str">
        <f t="shared" ref="A23:A24" si="3">B23</f>
        <v>Năng lực</v>
      </c>
      <c r="B23" t="s">
        <v>223</v>
      </c>
    </row>
    <row r="24" spans="1:2" x14ac:dyDescent="0.25">
      <c r="A24" t="str">
        <f t="shared" si="3"/>
        <v>Biểu hiện</v>
      </c>
      <c r="B24" t="s">
        <v>203</v>
      </c>
    </row>
    <row r="25" spans="1:2" x14ac:dyDescent="0.25">
      <c r="A25" t="str">
        <f t="shared" ref="A25" si="4">B25</f>
        <v>1. Năng lực tự học</v>
      </c>
      <c r="B25" t="s">
        <v>224</v>
      </c>
    </row>
    <row r="26" spans="1:2" hidden="1" x14ac:dyDescent="0.25">
      <c r="B26" t="s">
        <v>225</v>
      </c>
    </row>
    <row r="27" spans="1:2" hidden="1" x14ac:dyDescent="0.25">
      <c r="B27" t="s">
        <v>272</v>
      </c>
    </row>
    <row r="28" spans="1:2" hidden="1" x14ac:dyDescent="0.25">
      <c r="B28" t="s">
        <v>227</v>
      </c>
    </row>
    <row r="29" spans="1:2" x14ac:dyDescent="0.25">
      <c r="A29" t="str">
        <f t="shared" ref="A29" si="5">B29</f>
        <v>2. Năng lực giải quyết vấn đề và sáng tạo</v>
      </c>
      <c r="B29" t="s">
        <v>228</v>
      </c>
    </row>
    <row r="30" spans="1:2" hidden="1" x14ac:dyDescent="0.25">
      <c r="B30" t="s">
        <v>229</v>
      </c>
    </row>
    <row r="31" spans="1:2" hidden="1" x14ac:dyDescent="0.25">
      <c r="B31" t="s">
        <v>230</v>
      </c>
    </row>
    <row r="32" spans="1:2" hidden="1" x14ac:dyDescent="0.25">
      <c r="B32" t="s">
        <v>231</v>
      </c>
    </row>
    <row r="33" spans="1:2" hidden="1" x14ac:dyDescent="0.25">
      <c r="B33" t="s">
        <v>232</v>
      </c>
    </row>
    <row r="34" spans="1:2" hidden="1" x14ac:dyDescent="0.25">
      <c r="B34" t="s">
        <v>233</v>
      </c>
    </row>
    <row r="35" spans="1:2" hidden="1" x14ac:dyDescent="0.25">
      <c r="B35" t="s">
        <v>234</v>
      </c>
    </row>
    <row r="36" spans="1:2" x14ac:dyDescent="0.25">
      <c r="A36" t="str">
        <f t="shared" ref="A36" si="6">B36</f>
        <v>3. Năng lực thẩm mỹ</v>
      </c>
      <c r="B36" t="s">
        <v>235</v>
      </c>
    </row>
    <row r="37" spans="1:2" hidden="1" x14ac:dyDescent="0.25">
      <c r="B37" t="s">
        <v>236</v>
      </c>
    </row>
    <row r="38" spans="1:2" hidden="1" x14ac:dyDescent="0.25">
      <c r="B38" t="s">
        <v>237</v>
      </c>
    </row>
    <row r="39" spans="1:2" hidden="1" x14ac:dyDescent="0.25">
      <c r="B39" t="s">
        <v>238</v>
      </c>
    </row>
    <row r="40" spans="1:2" x14ac:dyDescent="0.25">
      <c r="A40" t="str">
        <f t="shared" ref="A40" si="7">B40</f>
        <v>4. Năng lực thể chất</v>
      </c>
      <c r="B40" t="s">
        <v>239</v>
      </c>
    </row>
    <row r="41" spans="1:2" hidden="1" x14ac:dyDescent="0.25">
      <c r="B41" t="s">
        <v>273</v>
      </c>
    </row>
    <row r="42" spans="1:2" hidden="1" x14ac:dyDescent="0.25">
      <c r="B42" t="s">
        <v>274</v>
      </c>
    </row>
    <row r="43" spans="1:2" hidden="1" x14ac:dyDescent="0.25">
      <c r="B43" t="s">
        <v>275</v>
      </c>
    </row>
    <row r="44" spans="1:2" x14ac:dyDescent="0.25">
      <c r="A44" t="str">
        <f t="shared" ref="A44" si="8">B44</f>
        <v>5. Năng lực giao tiếp</v>
      </c>
      <c r="B44" t="s">
        <v>243</v>
      </c>
    </row>
    <row r="45" spans="1:2" hidden="1" x14ac:dyDescent="0.25">
      <c r="B45" t="s">
        <v>244</v>
      </c>
    </row>
    <row r="46" spans="1:2" hidden="1" x14ac:dyDescent="0.25">
      <c r="B46" t="s">
        <v>245</v>
      </c>
    </row>
    <row r="47" spans="1:2" hidden="1" x14ac:dyDescent="0.25">
      <c r="B47" t="s">
        <v>246</v>
      </c>
    </row>
    <row r="48" spans="1:2" hidden="1" x14ac:dyDescent="0.25">
      <c r="B48" t="s">
        <v>247</v>
      </c>
    </row>
    <row r="49" spans="1:2" hidden="1" x14ac:dyDescent="0.25">
      <c r="B49" t="s">
        <v>248</v>
      </c>
    </row>
    <row r="50" spans="1:2" hidden="1" x14ac:dyDescent="0.25">
      <c r="B50" t="s">
        <v>249</v>
      </c>
    </row>
    <row r="51" spans="1:2" hidden="1" x14ac:dyDescent="0.25">
      <c r="B51" t="s">
        <v>250</v>
      </c>
    </row>
    <row r="52" spans="1:2" hidden="1" x14ac:dyDescent="0.25">
      <c r="B52" t="s">
        <v>251</v>
      </c>
    </row>
    <row r="53" spans="1:2" hidden="1" x14ac:dyDescent="0.25">
      <c r="B53" t="s">
        <v>252</v>
      </c>
    </row>
    <row r="54" spans="1:2" x14ac:dyDescent="0.25">
      <c r="A54" t="str">
        <f t="shared" ref="A54" si="9">B54</f>
        <v>6. Năng lực hợp tác</v>
      </c>
      <c r="B54" t="s">
        <v>253</v>
      </c>
    </row>
    <row r="55" spans="1:2" hidden="1" x14ac:dyDescent="0.25">
      <c r="B55" t="s">
        <v>254</v>
      </c>
    </row>
    <row r="56" spans="1:2" hidden="1" x14ac:dyDescent="0.25">
      <c r="B56" t="s">
        <v>255</v>
      </c>
    </row>
    <row r="57" spans="1:2" hidden="1" x14ac:dyDescent="0.25">
      <c r="B57" t="s">
        <v>256</v>
      </c>
    </row>
    <row r="58" spans="1:2" hidden="1" x14ac:dyDescent="0.25">
      <c r="B58" t="s">
        <v>257</v>
      </c>
    </row>
    <row r="59" spans="1:2" hidden="1" x14ac:dyDescent="0.25">
      <c r="B59" t="s">
        <v>258</v>
      </c>
    </row>
    <row r="60" spans="1:2" x14ac:dyDescent="0.25">
      <c r="A60" t="str">
        <f>B60</f>
        <v>7. Năng lực tính toán</v>
      </c>
      <c r="B60" t="s">
        <v>269</v>
      </c>
    </row>
    <row r="61" spans="1:2" hidden="1" x14ac:dyDescent="0.25">
      <c r="B61" t="s">
        <v>276</v>
      </c>
    </row>
    <row r="62" spans="1:2" hidden="1" x14ac:dyDescent="0.25">
      <c r="B62" t="s">
        <v>260</v>
      </c>
    </row>
    <row r="63" spans="1:2" hidden="1" x14ac:dyDescent="0.25">
      <c r="B63" t="s">
        <v>261</v>
      </c>
    </row>
    <row r="64" spans="1:2" x14ac:dyDescent="0.25">
      <c r="A64" t="str">
        <f t="shared" ref="A64" si="10">B64</f>
        <v>8. Năng lực công nghệ thông tin và truyền thông (ICT)</v>
      </c>
      <c r="B64" t="s">
        <v>262</v>
      </c>
    </row>
    <row r="65" spans="2:2" hidden="1" x14ac:dyDescent="0.25">
      <c r="B65" t="s">
        <v>263</v>
      </c>
    </row>
    <row r="66" spans="2:2" hidden="1" x14ac:dyDescent="0.25">
      <c r="B66" t="s">
        <v>277</v>
      </c>
    </row>
    <row r="67" spans="2:2" hidden="1" x14ac:dyDescent="0.25">
      <c r="B67" t="s">
        <v>264</v>
      </c>
    </row>
    <row r="68" spans="2:2" hidden="1" x14ac:dyDescent="0.25">
      <c r="B68" t="s">
        <v>265</v>
      </c>
    </row>
    <row r="69" spans="2:2" hidden="1" x14ac:dyDescent="0.25">
      <c r="B69" t="s">
        <v>266</v>
      </c>
    </row>
    <row r="71" spans="2:2" x14ac:dyDescent="0.25">
      <c r="B71" t="str">
        <f>A4&amp;A11&amp;A17</f>
        <v>1. Sống yêu thương2. Sống tự chủ3. Sống trách nhiệm</v>
      </c>
    </row>
    <row r="72" spans="2:2" x14ac:dyDescent="0.25">
      <c r="B72" t="str">
        <f>A25&amp;A29&amp;A36&amp;A40&amp;A44&amp;A54&amp;A60&amp;A64</f>
        <v>1. Năng lực tự học2. Năng lực giải quyết vấn đề và sáng tạo3. Năng lực thẩm mỹ4. Năng lực thể chất5. Năng lực giao tiếp6. Năng lực hợp tác7. Năng lực tính toán8. Năng lực công nghệ thông tin và truyền thông (ICT)</v>
      </c>
    </row>
  </sheetData>
  <autoFilter ref="A1:B69">
    <filterColumn colId="0">
      <customFilters>
        <customFilter operator="notEqual" val=" "/>
      </customFilters>
    </filterColumn>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18</vt:i4>
      </vt:variant>
    </vt:vector>
  </HeadingPairs>
  <TitlesOfParts>
    <vt:vector size="25" baseType="lpstr">
      <vt:lpstr>BM9</vt:lpstr>
      <vt:lpstr>BM10</vt:lpstr>
      <vt:lpstr>BM11</vt:lpstr>
      <vt:lpstr>BM12(L)</vt:lpstr>
      <vt:lpstr>BM12</vt:lpstr>
      <vt:lpstr>PhamChat&amp;NangLucHS</vt:lpstr>
      <vt:lpstr>Sheet3</vt:lpstr>
      <vt:lpstr>'BM10'!chuong_pl_10</vt:lpstr>
      <vt:lpstr>'BM10'!chuong_pl_10_name</vt:lpstr>
      <vt:lpstr>'BM10'!chuong_pl_10_name_name</vt:lpstr>
      <vt:lpstr>'BM11'!chuong_pl_11</vt:lpstr>
      <vt:lpstr>'BM11'!chuong_pl_11_name</vt:lpstr>
      <vt:lpstr>'BM11'!chuong_pl_11_name_name</vt:lpstr>
      <vt:lpstr>'BM12'!chuong_pl_12</vt:lpstr>
      <vt:lpstr>'BM12(L)'!chuong_pl_12</vt:lpstr>
      <vt:lpstr>'BM12'!chuong_pl_12_name</vt:lpstr>
      <vt:lpstr>'BM12(L)'!chuong_pl_12_name</vt:lpstr>
      <vt:lpstr>'BM12'!chuong_pl_12_name_name</vt:lpstr>
      <vt:lpstr>'BM12(L)'!chuong_pl_12_name_name</vt:lpstr>
      <vt:lpstr>'BM9'!chuong_pl_9</vt:lpstr>
      <vt:lpstr>'BM9'!chuong_pl_9_name</vt:lpstr>
      <vt:lpstr>'BM9'!chuong_pl_9_name_name</vt:lpstr>
      <vt:lpstr>'BM11'!Print_Area</vt:lpstr>
      <vt:lpstr>'BM12'!Print_Titles</vt:lpstr>
      <vt:lpstr>'BM12(L)'!Print_Titles</vt:lpstr>
    </vt:vector>
  </TitlesOfParts>
  <Company>THCS Phuoc Hoa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MaiQuocQuan</dc:creator>
  <cp:lastModifiedBy>Admin</cp:lastModifiedBy>
  <cp:lastPrinted>2020-10-12T03:50:12Z</cp:lastPrinted>
  <dcterms:created xsi:type="dcterms:W3CDTF">2018-03-06T00:44:50Z</dcterms:created>
  <dcterms:modified xsi:type="dcterms:W3CDTF">2021-10-18T12:48:27Z</dcterms:modified>
</cp:coreProperties>
</file>